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70" tabRatio="738" firstSheet="1" activeTab="7"/>
  </bookViews>
  <sheets>
    <sheet name="foxz" sheetId="1" state="veryHidden" r:id="rId1"/>
    <sheet name="Phân nhóm KV" sheetId="2" r:id="rId2"/>
    <sheet name="Đất NN" sheetId="3" r:id="rId3"/>
    <sheet name="Bang 5" sheetId="4" r:id="rId4"/>
    <sheet name="Bảng 6" sheetId="5" r:id="rId5"/>
    <sheet name="Phan nhom vi tri" sheetId="6" r:id="rId6"/>
    <sheet name="Bảng 7" sheetId="7" r:id="rId7"/>
    <sheet name="Bảng 8" sheetId="8" r:id="rId8"/>
  </sheets>
  <definedNames>
    <definedName name="loai_2_name" localSheetId="5">'Phan nhom vi tri'!#REF!</definedName>
    <definedName name="loai_2_name" localSheetId="1">'Phân nhóm KV'!#REF!</definedName>
    <definedName name="loai_7" localSheetId="5">'Phan nhom vi tri'!#REF!</definedName>
    <definedName name="loai_7" localSheetId="1">'Phân nhóm KV'!#REF!</definedName>
    <definedName name="_xlnm.Print_Area" localSheetId="4">'Bảng 6'!$A$1:$L$58</definedName>
    <definedName name="_xlnm.Print_Area" localSheetId="6">'Bảng 7'!$A$1:$I$50</definedName>
    <definedName name="_xlnm.Print_Titles" localSheetId="3">'Bang 5'!$6:$8</definedName>
    <definedName name="_xlnm.Print_Titles" localSheetId="4">'Bảng 6'!$5:$7</definedName>
    <definedName name="_xlnm.Print_Titles" localSheetId="6">'Bảng 7'!$4:$6</definedName>
    <definedName name="_xlnm.Print_Titles" localSheetId="7">'Bảng 8'!$4:$6</definedName>
    <definedName name="_xlnm.Print_Titles" localSheetId="5">'Phan nhom vi tri'!$3:$4</definedName>
  </definedNames>
  <calcPr fullCalcOnLoad="1"/>
</workbook>
</file>

<file path=xl/sharedStrings.xml><?xml version="1.0" encoding="utf-8"?>
<sst xmlns="http://schemas.openxmlformats.org/spreadsheetml/2006/main" count="798" uniqueCount="291">
  <si>
    <t>Tên đường</t>
  </si>
  <si>
    <t>VT1</t>
  </si>
  <si>
    <t>VT2</t>
  </si>
  <si>
    <t>VT3</t>
  </si>
  <si>
    <t>I</t>
  </si>
  <si>
    <t>Thị trấn Chi Lăng</t>
  </si>
  <si>
    <t>Khu vực ga Sông Hóa: Từ mép đường bộ cắt đường sắt ghi Bắc Ga Sông Hóa + 20m về phía bắc đến hết ga Sông Hóa.</t>
  </si>
  <si>
    <t>Đoạn từ ngã ba đường lên kho xăng Quân đội ra đến đầu cầu phía đông cầu Sông Hóa</t>
  </si>
  <si>
    <t>II</t>
  </si>
  <si>
    <t>Xã Quang Lang</t>
  </si>
  <si>
    <t>Khu dân cư tiếp giáp đường trục giao thông chính thôn Than Muội.</t>
  </si>
  <si>
    <t>III</t>
  </si>
  <si>
    <t>Xã Chi Lăng</t>
  </si>
  <si>
    <t>IV</t>
  </si>
  <si>
    <t>Xã Nhân Lý</t>
  </si>
  <si>
    <t>V</t>
  </si>
  <si>
    <t>Xã Mai Sao</t>
  </si>
  <si>
    <t>VI</t>
  </si>
  <si>
    <t>Xã Vân Thủy</t>
  </si>
  <si>
    <t>VII</t>
  </si>
  <si>
    <t>Xã Vạn Linh</t>
  </si>
  <si>
    <t>Khu dân cư tiếp giáp tuyến đường bao xung quanh trung tâm chợ và đường rẽ qua cổng UBND xã vào chợ.</t>
  </si>
  <si>
    <t>VIII</t>
  </si>
  <si>
    <t>Xã Hòa Bình</t>
  </si>
  <si>
    <t>Xã Bằng Mạc</t>
  </si>
  <si>
    <t>Ghi chú: Các vị trí (Vị trí 2, vị trí 3) không có mức giá thì áp dụng theo bảng giá đất các khu vực còn lại tại nông thôn.</t>
  </si>
  <si>
    <t>Giá đất ở</t>
  </si>
  <si>
    <t>Giá đất sản xuất, kinh doanh PNN không phải đất thương mại, dịch vụ</t>
  </si>
  <si>
    <t>II. Khu vực còn lại tại nông thôn.</t>
  </si>
  <si>
    <t>STT</t>
  </si>
  <si>
    <t>Tên đơn vị hành chính</t>
  </si>
  <si>
    <t>Giá đất thương mại, dịch vụ</t>
  </si>
  <si>
    <t>Nhóm VT1</t>
  </si>
  <si>
    <t>Nhóm VT2</t>
  </si>
  <si>
    <t>Nhóm VT3</t>
  </si>
  <si>
    <t>Số TT</t>
  </si>
  <si>
    <t>Tên xã</t>
  </si>
  <si>
    <t>Nhóm vị trí I</t>
  </si>
  <si>
    <t>(Gồm các thôn, bản)</t>
  </si>
  <si>
    <t>Nhóm vị trí II</t>
  </si>
  <si>
    <t>Nhóm vị trí III</t>
  </si>
  <si>
    <t>Thị trấn Đồng Mỏ</t>
  </si>
  <si>
    <t>- Các khu dân cư còn lại</t>
  </si>
  <si>
    <t>Đoạn đường</t>
  </si>
  <si>
    <t>Từ</t>
  </si>
  <si>
    <t>Đến</t>
  </si>
  <si>
    <t>Khu B chợ Đồng Mỏ</t>
  </si>
  <si>
    <t>Đường rẽ xuống Khu B chợ Đồng Mỏ</t>
  </si>
  <si>
    <t>Rẽ xuống Khu B chợ Đồng Mỏ</t>
  </si>
  <si>
    <t>Hết sân ga Đồng Mỏ.</t>
  </si>
  <si>
    <t>Ngã ba đường nối Ghi Bắc ga Đồng Mỏ.</t>
  </si>
  <si>
    <t>Đường sắt tam giác quay đầu ga Đồng Mỏ (đoạn giáp đền Chầu Bát).</t>
  </si>
  <si>
    <t>Khu vực dân cư xung quanh Khu B chợ Đồng Mỏ</t>
  </si>
  <si>
    <t>Địa giới Thi trấn Đồng Mỏ - Quang Lang (Trạm khai thác công trình thủy lợi)</t>
  </si>
  <si>
    <t>Km 63+00.</t>
  </si>
  <si>
    <t>Km 63+430 (đường rẽ vào thôn Đồng Bành).</t>
  </si>
  <si>
    <t>Km 64+320 (đường rẽ vào phòng giao dịch NHNN&amp;PTNT khu vực Đồng Bành).</t>
  </si>
  <si>
    <t>Km 65+50 (hết ranh giới thôn Pha Lác).</t>
  </si>
  <si>
    <t>Km 66+200.</t>
  </si>
  <si>
    <t>Tiếp từ Km 67+00</t>
  </si>
  <si>
    <t xml:space="preserve">Km 67+100 </t>
  </si>
  <si>
    <t>Tiếp từ Km 67+100</t>
  </si>
  <si>
    <t>Km 67+920 (địa giới TT Chi Lăng - xã Hòa Lạc, huyện Hữu Lũng).</t>
  </si>
  <si>
    <t>Đường Cai Kinh</t>
  </si>
  <si>
    <t>Đường Lê Lợi</t>
  </si>
  <si>
    <t>Phố Thân Công Tài</t>
  </si>
  <si>
    <t>Đường Đại Huề</t>
  </si>
  <si>
    <t>Đường Đại Huề (Phía nam chợ Đồng Mỏ)</t>
  </si>
  <si>
    <t>Phố Hoàng Hoa Thám</t>
  </si>
  <si>
    <t>Phố Trần Lựu</t>
  </si>
  <si>
    <t>Đường lên khu B chợ Đồng Mỏ</t>
  </si>
  <si>
    <t xml:space="preserve">Đường Lê Lợi </t>
  </si>
  <si>
    <t xml:space="preserve">Đường Cai Kinh </t>
  </si>
  <si>
    <t>Địa giới phía Bắc của TT Đồng Mỏ - xã Quang Lang.</t>
  </si>
  <si>
    <t>Ranh giới phía Bắc của trụ sở BCH Quân sự huyện</t>
  </si>
  <si>
    <t>Ranh giới phía Bắc của BCH Quân sự huyện</t>
  </si>
  <si>
    <t>Hiệu sách khu Thống Nhất 1.</t>
  </si>
  <si>
    <t>Phố Thân Cảnh Phúc</t>
  </si>
  <si>
    <t>Phố Tô Hiệu</t>
  </si>
  <si>
    <t>Đường Đại Huề (ngã tư đường vào Trung tâm Y tế Huyện).</t>
  </si>
  <si>
    <t>Đường Khu Ga</t>
  </si>
  <si>
    <t>Đường Bà Triệu</t>
  </si>
  <si>
    <t>Đường Chu Văn An</t>
  </si>
  <si>
    <t>Trường trung học phổ thông Chi Lăng A</t>
  </si>
  <si>
    <t> Đường vào đèo rộ</t>
  </si>
  <si>
    <t> Hang Hữu Nghị</t>
  </si>
  <si>
    <t>Các đường ngõ rẽ vào khu dân cư còn lại của các khu phố thuộc thị trấn Đồng Mỏ</t>
  </si>
  <si>
    <t>Đầu ngõ</t>
  </si>
  <si>
    <t>Xã Thượng Cường</t>
  </si>
  <si>
    <t>Xã Lâm Sơn</t>
  </si>
  <si>
    <t>Xã Bắc Thủy</t>
  </si>
  <si>
    <t>Xã Bằng Hữu</t>
  </si>
  <si>
    <t>Tên đơn vị (theo xã)</t>
  </si>
  <si>
    <t>Khu vực</t>
  </si>
  <si>
    <t>Khu vực I</t>
  </si>
  <si>
    <t>- Bãi Hào</t>
  </si>
  <si>
    <t>- Quán Thanh</t>
  </si>
  <si>
    <t>- Đồng Ngầu</t>
  </si>
  <si>
    <t>- Thôn Ga</t>
  </si>
  <si>
    <t>- Làng Đồn</t>
  </si>
  <si>
    <t>- Đồng Đĩnh</t>
  </si>
  <si>
    <t>- Quán Bầu</t>
  </si>
  <si>
    <t>- Làng Ngũa</t>
  </si>
  <si>
    <t>- Xóm Mới A</t>
  </si>
  <si>
    <t>- Xóm Mới B</t>
  </si>
  <si>
    <t>- Làng Cằng</t>
  </si>
  <si>
    <t>- Ba Đàn</t>
  </si>
  <si>
    <t>- Khu dân cư tiếp giáp Quốc lộ 1A</t>
  </si>
  <si>
    <t>Khu vực II</t>
  </si>
  <si>
    <t>Các xã Bằng Mạc, Hòa Bình, Mai Sao, Thượng Cường, Vạn Linh, Vân Thủy, Nhân Lý, Quan Sơn, Gia Lộc, Y Tịch.</t>
  </si>
  <si>
    <t>Các khu dân cư, các thôn còn lại, khu vực không giáp đường Quốc lộ 1 của các thôn Bản Thí, Nà Phước, Tình Lùng, xã Vân Thủy</t>
  </si>
  <si>
    <t>KHU VỰC III</t>
  </si>
  <si>
    <t>Các khu dân cư, các thôn còn lại.</t>
  </si>
  <si>
    <t>Khu dân cư tiếp giáp đường tỉnh 234</t>
  </si>
  <si>
    <t>Khu dân cư tiếp giáp đường tỉnh 234 của xã Mai Sao, xã Nhân Lý.</t>
  </si>
  <si>
    <t xml:space="preserve">Các xã, thị trấn thuộc khu vực I </t>
  </si>
  <si>
    <t xml:space="preserve">Các xã Thuộc khu vực II </t>
  </si>
  <si>
    <t xml:space="preserve">Các xã Thuộc khu vực III </t>
  </si>
  <si>
    <t>BẢNG 2: BẢNG GIÁ ĐẤT TRỒNG CÂY LÂU NĂM</t>
  </si>
  <si>
    <t>BẢNG 3: BẢNG GIÁ ĐẤT RỪNG SẢN XUẤT</t>
  </si>
  <si>
    <t>BẢNG 4: BẢNG GIÁ ĐẤT NUÔI TRỒNG THỦY SẢN</t>
  </si>
  <si>
    <t>HUYỆN CHI LĂNG</t>
  </si>
  <si>
    <t>Các khu dân cư tiếp giáp đường tỉnh 250 của xã Hữu Kiên.</t>
  </si>
  <si>
    <t>Khu dân cư thôn Túng Mẩn của xã Vân An.</t>
  </si>
  <si>
    <t>Khu dân cư tiếp giáp Quốc lộ 1A của xã Bắc Thuỷ.</t>
  </si>
  <si>
    <t>Khu dân cư tiếp giáp Quốc lộ 1A của các xã Mai Sao, Vân Thủy, Nhân Lý.</t>
  </si>
  <si>
    <t>Khu dân cư tiếp giáp đường huyện ĐH89.</t>
  </si>
  <si>
    <t>Các khu dân cư thôn Xa Đán và Làng Thượng tiếp giáp đường Vạn Linh - Đông Thành - Y Tịch (xóm Pa Péc).</t>
  </si>
  <si>
    <t>BẢNG 1: BẢNG GIÁ ĐẤT TRỒNG CÂY HÀNG NĂM</t>
  </si>
  <si>
    <t>Các khu dân cư tiếp giáp tuyến đường Yên Trạch - Lạng Giai của xã Lâm Sơn.</t>
  </si>
  <si>
    <t>Các khu dân cư tiếp giáp đường tỉnh 250 của xã Quan Sơn.</t>
  </si>
  <si>
    <t>Phòng Giáo dục và Đào tạo huyện Chi Lăng</t>
  </si>
  <si>
    <t>Ngã ba Thân Cảnh Phúc</t>
  </si>
  <si>
    <t xml:space="preserve">Km 67+00 </t>
  </si>
  <si>
    <t>Đến đầu cầu phía Bắc</t>
  </si>
  <si>
    <t>Xã Quan Sơn</t>
  </si>
  <si>
    <t>Xã Y Tịch</t>
  </si>
  <si>
    <t>Xã Gia Lộc</t>
  </si>
  <si>
    <t>Xã Hữu Kiên</t>
  </si>
  <si>
    <t>Xã Chiến Thắng</t>
  </si>
  <si>
    <t>Xã Vân An</t>
  </si>
  <si>
    <t>Xã Liên Sơn</t>
  </si>
  <si>
    <t>- Đồng Hóa Minh Khai</t>
  </si>
  <si>
    <t xml:space="preserve">Các khu dân cư thôn Tà Sản, thôn Trung Tâm của xã Vân An. </t>
  </si>
  <si>
    <t>Các khu dân cư tiếp giáp tuyến đường tỉnh 240 của xã Lâm Sơn.</t>
  </si>
  <si>
    <t>Khu dân cư dọc trục đường từ phòng khám đa khoa khu vực Chiến Thắng cũ đến ngầm Làng Thành của xã Chiến Thắng.</t>
  </si>
  <si>
    <t>Đường Nà Đon</t>
  </si>
  <si>
    <t>Đến hết nhà bà Vi Thị Lịch</t>
  </si>
  <si>
    <t>Ngã 3 Thân Cảnh Phúc</t>
  </si>
  <si>
    <t>Số nhà 266 đường Lê Lợi</t>
  </si>
  <si>
    <t>NHÓM ĐẤT NÔNG NGHIỆP</t>
  </si>
  <si>
    <t>Đến ngầm Mỏ Chảo</t>
  </si>
  <si>
    <t>Từ đầu cầu phía đông cầu Than Muội</t>
  </si>
  <si>
    <t>Đến cổng nghĩa trang liệt sỹ</t>
  </si>
  <si>
    <t>Đường tỉnh ĐT.234</t>
  </si>
  <si>
    <t>Đi vào ĐT.234 200m (đường hướng về Hữu Kiên )</t>
  </si>
  <si>
    <t>Đến ngã tư Than Muội</t>
  </si>
  <si>
    <t>Đường tỉnh ĐT.234 (hướng Lạng Sơn - Hà Nội bên phải đường)</t>
  </si>
  <si>
    <t>Đường tỉnh ĐT.234 (hướng Lạng Sơn - Hà Nội bên trái đường)</t>
  </si>
  <si>
    <t>Đến trụ sở UBND xã vạn Linh</t>
  </si>
  <si>
    <t>Từ đường rẽ vào thôn Mỏ Rọ</t>
  </si>
  <si>
    <t>Đến ngã ba San Mào</t>
  </si>
  <si>
    <t>Đến hướng về xã Bằng Mạc 100m</t>
  </si>
  <si>
    <t>Từ ngã ba đường đi xã Hòa Bình và xã Bằng Mạc</t>
  </si>
  <si>
    <t>Đến địa giới thị trấn Đồng Mỏ và xã Quang Lang</t>
  </si>
  <si>
    <t>Từ điểm cách QL.1 200m (hướng đi về xã Chiến Thắng)</t>
  </si>
  <si>
    <t>Đến điểm cách QL.1 350m (hướng đi về xã Chiến Thắng)</t>
  </si>
  <si>
    <t>Chân đèo Bén</t>
  </si>
  <si>
    <t>Giá đất</t>
  </si>
  <si>
    <t xml:space="preserve">Tên đường </t>
  </si>
  <si>
    <t>VT4</t>
  </si>
  <si>
    <t>A</t>
  </si>
  <si>
    <t xml:space="preserve">B </t>
  </si>
  <si>
    <t>Đoạn nối từ Km 59+450 Quốc lộ 1 qua UBND xã Chi Lăng đến ga Chi Lăng.</t>
  </si>
  <si>
    <t>Khu vực ngã ba Quốc lộ 1 đường rẽ xã Lâm Sơn thuộc thôn Lạng Giai A, Lạng Giai B (Từ cầu Pắc Re +250m về phía bắc đến đường vào lò đốt rác Công ty TNHH xây dựng Thành Linh; từ ngã ba hướng rẽ đi xã Lâm Sơn +200m).</t>
  </si>
  <si>
    <t>Khu dân cư khu vực ga Bản Thí (bao gồm cả khu dân cư tiếp giáp đường Quốc lộ 1 với đường sắt)</t>
  </si>
  <si>
    <t>Số</t>
  </si>
  <si>
    <t xml:space="preserve"> TT</t>
  </si>
  <si>
    <r>
      <t>ĐVT: đồng/m</t>
    </r>
    <r>
      <rPr>
        <i/>
        <vertAlign val="superscript"/>
        <sz val="12"/>
        <color indexed="8"/>
        <rFont val="Times New Roman"/>
        <family val="1"/>
      </rPr>
      <t>2</t>
    </r>
  </si>
  <si>
    <r>
      <t xml:space="preserve">  ĐVT: đồng/m</t>
    </r>
    <r>
      <rPr>
        <i/>
        <vertAlign val="superscript"/>
        <sz val="12"/>
        <color indexed="8"/>
        <rFont val="Times New Roman"/>
        <family val="1"/>
      </rPr>
      <t>2</t>
    </r>
  </si>
  <si>
    <t xml:space="preserve">Đường tỉnh 250 </t>
  </si>
  <si>
    <t>Quốc lộ 279 đoạn 1</t>
  </si>
  <si>
    <t>Quốc lộ 279 đoạn 2</t>
  </si>
  <si>
    <t>Quốc lộ 1 đoạn 1</t>
  </si>
  <si>
    <t>Quốc lộ 1 đoạn 2</t>
  </si>
  <si>
    <t>Quốc lộ 1 đoạn 3</t>
  </si>
  <si>
    <t>Quốc lộ 1 đoạn 4</t>
  </si>
  <si>
    <t>Quốc lộ 1 đoạn 5</t>
  </si>
  <si>
    <t>Đường từ ngã ba ĐH.88 vào trụ sở UBND xã</t>
  </si>
  <si>
    <t>Quốc Lộ 1 cũ thuộc thôn Cây Hồng và thôn Lân Bông </t>
  </si>
  <si>
    <t>Hết địa giới Thị trấn Đồng Mỏ (hướng ra quốc lộ 1).</t>
  </si>
  <si>
    <t>Khu vực ga Sông Hóa: Từ ga Sông Hóa qua ngã ba chợ và hướng ra Quốc lộ 1 đến đường rẽ lên kho xăng Quân đội</t>
  </si>
  <si>
    <t>PHÂN VÙNG KHU VỰC CÁC XÃ, THỊ TRẤN TRÊN ĐỊA BÀN HUYỆN CHI LĂNG</t>
  </si>
  <si>
    <t>CHI TIẾT PHÂN NHÓM KHU VỰC, NHÓM VỊ TRÍ ĐẤT CÁC KHU VỰC CÒN LẠI TẠI NÔNG THÔN</t>
  </si>
  <si>
    <t>II. BẢNG GIÁ ĐẤT TRỒNG CÂY HÀNG NĂM KHÁC</t>
  </si>
  <si>
    <t>Khu vực còn lại tại đô thị (Các vị trí không quy định giá)</t>
  </si>
  <si>
    <t>Giá đất sản xuất, kinh doanh, PNN không phải đất thương mại, dịch vụ</t>
  </si>
  <si>
    <r>
      <t xml:space="preserve"> I. BẢNG GIÁ ĐẤT TRỒNG LÚA</t>
    </r>
  </si>
  <si>
    <t xml:space="preserve">BẢNG 5: BẢNG GIÁ ĐẤT THƯƠNG MẠI, DỊCH VỤ TẠI NÔNG THÔN </t>
  </si>
  <si>
    <t>Huyện Chi Lăng</t>
  </si>
  <si>
    <t>NHÓM ĐẤT PHI NÔNG NGHIỆP HUYỆN CHI LĂNG</t>
  </si>
  <si>
    <t>BẢNG 6: BẢNG GIÁ ĐẤT Ở; GIÁ ĐẤT SẢN XUẤT KINH DOANH PHI NÔNG NGHIỆP KHÔNG PHẢI ĐẤT THƯƠNG MẠI, DỊCH VỤ TẠI NÔNG THÔN</t>
  </si>
  <si>
    <r>
      <t>I. Khu vực giáp ranh đô thị, các trục đường giao thông chính, …</t>
    </r>
  </si>
  <si>
    <t xml:space="preserve"> ĐVT: đồng/m2</t>
  </si>
  <si>
    <t>Các xã khu vực I</t>
  </si>
  <si>
    <t>Các xã khu vực II</t>
  </si>
  <si>
    <t>Các xã khu vực III</t>
  </si>
  <si>
    <t>1. Tổng hợp các mức giá</t>
  </si>
  <si>
    <t xml:space="preserve">BẢNG 7: BẢNG GIÁ ĐẤT THƯƠNG MẠI, DỊCH VỤ TẠI ĐÔ THỊ </t>
  </si>
  <si>
    <t>Ghi chú: Các vị trí (Vị trí 2, vị trí 3, vị trí 4) không có mức giá thì áp dụng theo bảng giá đất các khu vực còn lại tại đô thị.</t>
  </si>
  <si>
    <t xml:space="preserve"> BẢNG 8: BẢNG GIÁ ĐẤT Ở; GIÁ ĐẤT SẢN XUẤT KINH DOANH PHI NÔNG NGHIỆP KHÔNG PHẢI ĐẤT THƯƠNG MẠI, DỊCH VỤ TẠI ĐÔ THỊ</t>
  </si>
  <si>
    <r>
      <t xml:space="preserve"> ĐVT: đồng/m</t>
    </r>
    <r>
      <rPr>
        <i/>
        <vertAlign val="superscript"/>
        <sz val="12"/>
        <color indexed="8"/>
        <rFont val="Times New Roman"/>
        <family val="1"/>
      </rPr>
      <t>2</t>
    </r>
  </si>
  <si>
    <t>Đường nối từ ĐT.234 qua khu A tập thế đá Đồng Mỏ đến đường QL 1</t>
  </si>
  <si>
    <t>Từ Km4+300 (ngã ba xã Hòa Bình - Bằng Mạc)</t>
  </si>
  <si>
    <t>Từ Km0+900</t>
  </si>
  <si>
    <t>Đến Km1+900</t>
  </si>
  <si>
    <t>Từ Km3+600 (địa giới xã Bằng Mạc - Bằng Hữu)</t>
  </si>
  <si>
    <t>Đến Km2+500 (trạm điện hạ thế thôn Nà Canh)</t>
  </si>
  <si>
    <t>Tường rào phía Bắc nhà số 278 (trụ sở UBND thị trấn Đồng Mỏ cũ)</t>
  </si>
  <si>
    <t> Đường loại II </t>
  </si>
  <si>
    <t>Tường rào phía Bắc nhà số 383 (trụ sở phòng Giáo dục và Đào tạo huyện Chi Lăng)</t>
  </si>
  <si>
    <t>Đến Km4+800 (đối diện sân vận động xã Hòa Bình)</t>
  </si>
  <si>
    <t>Từ Km50+550 (QL.1)</t>
  </si>
  <si>
    <t>Từ Km51+600 (ngã 3 Khun Phang)</t>
  </si>
  <si>
    <t>Từ Km156+300 (địa giới TT Đồng Mỏ và xã Quang Lang)</t>
  </si>
  <si>
    <t>Đến Km153+200</t>
  </si>
  <si>
    <t>Từ Km35+920 (địa giới xã Quang Lang và xã Mai Sao)</t>
  </si>
  <si>
    <t>Đến Km37+750 (địa giới TT Đồng Mỏ và xã Quang Lang)</t>
  </si>
  <si>
    <t>Từ Km41+600</t>
  </si>
  <si>
    <t>Đến Km44+800 (địa giới xã Quang Lang và xã Chi Lăng)</t>
  </si>
  <si>
    <t>Từ Km50+500</t>
  </si>
  <si>
    <t xml:space="preserve">Đến Km50+600 </t>
  </si>
  <si>
    <t xml:space="preserve">Từ Km50+550 </t>
  </si>
  <si>
    <t xml:space="preserve">Từ Km50+600 </t>
  </si>
  <si>
    <t>Đến Km51+200</t>
  </si>
  <si>
    <t>Từ Km51+200</t>
  </si>
  <si>
    <t>Đến Km52+630 (đường rẽ vào trụ sở TTPTQĐ huyện)</t>
  </si>
  <si>
    <t>Từ Km52+630 (đường rẽ vào trụ sở TTPTQĐ huyện)</t>
  </si>
  <si>
    <t>Từ Km57+600 (cầu Ải Chi Lăng)</t>
  </si>
  <si>
    <t>Đến Km59+450 (đường rẽ vào trụ sở UBND xã Chi Lăng)</t>
  </si>
  <si>
    <t>Đến Km62+400</t>
  </si>
  <si>
    <t>Đến Km62+600 (địa giới xã Chi Lăng - TT Chi Lăng)</t>
  </si>
  <si>
    <t>Từ Km44+800 (địa giới xã Quang Lang - xã Chi Lăng)</t>
  </si>
  <si>
    <t>Đến Km50+00 (giao cắt tại Km61+800 quốc lộ QL.1)</t>
  </si>
  <si>
    <t xml:space="preserve"> Từ Km28+300 (ngã ba đường đi Lâm Sơn)</t>
  </si>
  <si>
    <t>Đến Km28+650 (hết chợ Nhân Lý)</t>
  </si>
  <si>
    <t>Từ Km33+600 (đỉnh dốc rẽ vào trụ sở UBND xã)</t>
  </si>
  <si>
    <t>Đến Km34+100 (đầu cầu phía Bắc cầu Lạng Nắc)</t>
  </si>
  <si>
    <t>Từ Km35+100</t>
  </si>
  <si>
    <t>Đến Km35+390</t>
  </si>
  <si>
    <t>Từ Km28+500</t>
  </si>
  <si>
    <t>Đến Km29+500</t>
  </si>
  <si>
    <t>Từ Km6+450 (ngã ba San Mào)</t>
  </si>
  <si>
    <t>Đến Km7+170 (theo hướng đi Mỏ Cấy)</t>
  </si>
  <si>
    <t>Đến Km7+530 (theo hướng đi Y Tịch)</t>
  </si>
  <si>
    <t>Từ Km7+240 của ĐH.88 (ngã tư bưu điện văn hóa xã Vạn Linh)</t>
  </si>
  <si>
    <t xml:space="preserve">Đường huyện 85 (ĐH.85) </t>
  </si>
  <si>
    <t>Đường huyện 88 (ĐH.88)</t>
  </si>
  <si>
    <t>Đường huyện 88 (ĐH.88) đoạn 1</t>
  </si>
  <si>
    <t>Đường huyện 88 (ĐH.88) đoạn 2</t>
  </si>
  <si>
    <t xml:space="preserve">Đường huyện 89 (ĐH.89) </t>
  </si>
  <si>
    <t>Đường huyện 89 (ĐH.89) đoạn 1</t>
  </si>
  <si>
    <t>Đường huyện 89 (ĐH.89) đoạn 2</t>
  </si>
  <si>
    <t>Đường rẽ từ Đường huyện 88 (ĐH.88) qua UBND xã Hòa Bình đến hết khu phố Cụm xã Hòa Bình.</t>
  </si>
  <si>
    <t>Đường tỉnh 234 (ĐT.234) đoạn 2</t>
  </si>
  <si>
    <t>Đường tỉnh 234 (ĐT.234)</t>
  </si>
  <si>
    <t>Đường tỉnh 234 (ĐT.234) đoạn 1</t>
  </si>
  <si>
    <t>Hết địa phận thị trấn Đồng Mỏ</t>
  </si>
  <si>
    <t>Cuối ngõ</t>
  </si>
  <si>
    <t>Tường rào phía Bắc nhà số 466</t>
  </si>
  <si>
    <t xml:space="preserve">Ngã tư phía Bắc chợ Đồng Mỏ </t>
  </si>
  <si>
    <t>Đường Cai Kinh (tính từ sau nhà thứ nhất thuộc đường Cai Kinh)</t>
  </si>
  <si>
    <t>Đường Đại Huề (qua cửa hàng Vật tư Nông nghiệp)</t>
  </si>
  <si>
    <t>Đường Đại Huề (qua trụ sở phòng TC - KH).</t>
  </si>
  <si>
    <t>Trạm y tế</t>
  </si>
  <si>
    <t xml:space="preserve">Đường Lê Lợi (qua trụ sở Trạm Thú y). </t>
  </si>
  <si>
    <t>Đường Cai Kinh (ngã 3 nhà khách UBND Huyện).</t>
  </si>
  <si>
    <t>Km157+420 Quốc lộ 279</t>
  </si>
  <si>
    <t>Đầu cầu phía Đông cầu Đồng Mỏ.</t>
  </si>
  <si>
    <t>Trụ sở liên cơ quan.</t>
  </si>
  <si>
    <t>UBND huyện Chi Lăng</t>
  </si>
  <si>
    <t>Đường sắt tam giác quay đầu ga Đồng Mỏ (đoạn giáp đền Chầu Bát)</t>
  </si>
  <si>
    <t>Đối diện Ngân hàng nông nghiệp</t>
  </si>
  <si>
    <t>Km 62+600 (địa giới Thị trấn Chi Lăng - xã Chi Lăng).</t>
  </si>
  <si>
    <t>Km 66+200</t>
  </si>
  <si>
    <t>Đường
 loại</t>
  </si>
  <si>
    <t>Các khu dân cư tiếp giáp Quốc lộ 279 của xã Thượng Cường, xã Gia Lộc.</t>
  </si>
  <si>
    <r>
      <t xml:space="preserve"> I. Khu vực giáp ranh đô thị, các trục đường giao thông chính, …</t>
    </r>
    <r>
      <rPr>
        <sz val="12"/>
        <color indexed="8"/>
        <rFont val="Times New Roman"/>
        <family val="1"/>
      </rPr>
      <t xml:space="preserve"> </t>
    </r>
  </si>
  <si>
    <r>
      <t xml:space="preserve">Khu dân cư tiếp giáp </t>
    </r>
    <r>
      <rPr>
        <b/>
        <sz val="12"/>
        <rFont val="Times New Roman"/>
        <family val="1"/>
      </rPr>
      <t xml:space="preserve">đường tỉnh 234 </t>
    </r>
    <r>
      <rPr>
        <sz val="12"/>
        <rFont val="Times New Roman"/>
        <family val="1"/>
      </rPr>
      <t>của xã Bắc Thuỷ.</t>
    </r>
  </si>
  <si>
    <t>Các xã Chiến Thắng, Hữu Kiên, Liên Sơn, Vân An, Lâm Sơn, Bắc Thủy, Bằng Hữu</t>
  </si>
  <si>
    <t>(Ban hành kèm theo Quyết định số:  32/2019/QĐ-UBND ngày 20 tháng 12 năm 2019 của Ủy ban nhân dân tỉnh Lạng Sơn)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</si>
</sst>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_(* #,##0.0000_);_(* \(#,##0.0000\);_(* &quot;-&quot;??_);_(@_)"/>
    <numFmt numFmtId="183" formatCode="#,##0.0"/>
    <numFmt numFmtId="184" formatCode="_(* #,##0.0_);_(* \(#,##0.0\);_(* &quot;-&quot;?_);_(@_)"/>
    <numFmt numFmtId="185" formatCode="[$-409]dddd\,\ mmmm\ dd\,\ yyyy"/>
    <numFmt numFmtId="186" formatCode="[$-409]h:mm:ss\ AM/PM"/>
    <numFmt numFmtId="187" formatCode="0.0"/>
    <numFmt numFmtId="188" formatCode="_-* #,##0\ _₫_-;\-* #,##0\ _₫_-;_-* &quot;-&quot;??\ _₫_-;_-@_-"/>
    <numFmt numFmtId="189" formatCode="0.000"/>
  </numFmts>
  <fonts count="54">
    <font>
      <sz val="11"/>
      <color theme="1"/>
      <name val="Calibri"/>
      <family val="2"/>
    </font>
    <font>
      <sz val="11"/>
      <color indexed="8"/>
      <name val="Calibri"/>
      <family val="2"/>
    </font>
    <font>
      <sz val="12"/>
      <name val="Times New Roman"/>
      <family val="1"/>
    </font>
    <font>
      <sz val="11"/>
      <color indexed="8"/>
      <name val="Arial"/>
      <family val="2"/>
    </font>
    <font>
      <b/>
      <sz val="12"/>
      <name val="Times New Roman"/>
      <family val="1"/>
    </font>
    <font>
      <i/>
      <sz val="12"/>
      <name val="Times New Roman"/>
      <family val="1"/>
    </font>
    <font>
      <u val="single"/>
      <sz val="10.45"/>
      <color indexed="12"/>
      <name val="Calibri"/>
      <family val="2"/>
    </font>
    <font>
      <u val="single"/>
      <sz val="10.45"/>
      <color indexed="36"/>
      <name val="Calibri"/>
      <family val="2"/>
    </font>
    <font>
      <b/>
      <sz val="12"/>
      <color indexed="8"/>
      <name val="Times New Roman"/>
      <family val="1"/>
    </font>
    <font>
      <sz val="12"/>
      <color indexed="8"/>
      <name val="Times New Roman"/>
      <family val="1"/>
    </font>
    <font>
      <i/>
      <sz val="12"/>
      <color indexed="8"/>
      <name val="Times New Roman"/>
      <family val="1"/>
    </font>
    <font>
      <b/>
      <sz val="14"/>
      <color indexed="8"/>
      <name val="Times New Roman"/>
      <family val="1"/>
    </font>
    <font>
      <sz val="14"/>
      <color indexed="8"/>
      <name val="Times New Roman"/>
      <family val="1"/>
    </font>
    <font>
      <i/>
      <sz val="14"/>
      <color indexed="8"/>
      <name val="Times New Roman"/>
      <family val="1"/>
    </font>
    <font>
      <i/>
      <vertAlign val="superscript"/>
      <sz val="12"/>
      <color indexed="8"/>
      <name val="Times New Roman"/>
      <family val="1"/>
    </font>
    <font>
      <b/>
      <i/>
      <sz val="12"/>
      <color indexed="8"/>
      <name val="Times New Roman"/>
      <family val="1"/>
    </font>
    <font>
      <sz val="12"/>
      <color indexed="8"/>
      <name val="Arial"/>
      <family val="2"/>
    </font>
    <font>
      <b/>
      <i/>
      <sz val="12"/>
      <name val="Times New Roman"/>
      <family val="1"/>
    </font>
    <font>
      <i/>
      <sz val="12"/>
      <color indexed="8"/>
      <name val="Cambria"/>
      <family val="1"/>
    </font>
    <font>
      <sz val="12"/>
      <color indexed="8"/>
      <name val="Cambria"/>
      <family val="1"/>
    </font>
    <font>
      <sz val="12"/>
      <color indexed="9"/>
      <name val="Times New Roman"/>
      <family val="1"/>
    </font>
    <font>
      <b/>
      <sz val="12"/>
      <color indexed="9"/>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thin"/>
      <right style="thin"/>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71" fontId="3"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1" fillId="31" borderId="7" applyNumberFormat="0" applyFont="0" applyAlignment="0" applyProtection="0"/>
    <xf numFmtId="0" fontId="50" fillId="26"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1">
    <xf numFmtId="0" fontId="0" fillId="0" borderId="0" xfId="0" applyFont="1" applyAlignment="1">
      <alignment/>
    </xf>
    <xf numFmtId="0" fontId="4" fillId="0" borderId="0" xfId="0" applyFont="1" applyFill="1" applyBorder="1" applyAlignment="1">
      <alignment vertical="center" wrapText="1"/>
    </xf>
    <xf numFmtId="0" fontId="2" fillId="0" borderId="0" xfId="0" applyFont="1" applyFill="1" applyAlignment="1">
      <alignment/>
    </xf>
    <xf numFmtId="0" fontId="5" fillId="0" borderId="0" xfId="0" applyFont="1" applyFill="1" applyBorder="1" applyAlignment="1">
      <alignment vertical="center" wrapText="1"/>
    </xf>
    <xf numFmtId="180" fontId="4" fillId="0" borderId="10" xfId="41"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81" fontId="4" fillId="0" borderId="10" xfId="41" applyNumberFormat="1"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180" fontId="2" fillId="0" borderId="10" xfId="41"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4" fillId="0" borderId="0" xfId="0" applyFont="1" applyFill="1" applyAlignment="1">
      <alignment vertical="center"/>
    </xf>
    <xf numFmtId="0" fontId="4" fillId="0" borderId="10" xfId="0" applyFont="1" applyFill="1" applyBorder="1" applyAlignment="1">
      <alignment horizontal="center" vertical="center" wrapText="1"/>
    </xf>
    <xf numFmtId="180" fontId="4" fillId="0" borderId="10" xfId="41" applyNumberFormat="1"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left" vertical="center" wrapText="1"/>
    </xf>
    <xf numFmtId="0" fontId="2" fillId="0" borderId="10" xfId="0" applyFont="1" applyFill="1" applyBorder="1" applyAlignment="1">
      <alignment horizontal="justify" vertical="center" wrapText="1"/>
    </xf>
    <xf numFmtId="3" fontId="2" fillId="0" borderId="1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horizontal="right" vertical="center" wrapText="1"/>
    </xf>
    <xf numFmtId="1" fontId="2" fillId="0" borderId="0" xfId="0" applyNumberFormat="1" applyFont="1" applyFill="1" applyBorder="1" applyAlignment="1">
      <alignment horizontal="center" vertical="center" wrapText="1"/>
    </xf>
    <xf numFmtId="180" fontId="2" fillId="0" borderId="10" xfId="41" applyNumberFormat="1" applyFont="1" applyFill="1" applyBorder="1" applyAlignment="1">
      <alignment horizontal="right" vertical="center" wrapText="1"/>
    </xf>
    <xf numFmtId="1" fontId="2" fillId="0" borderId="0" xfId="0" applyNumberFormat="1" applyFont="1" applyFill="1" applyAlignment="1">
      <alignment horizontal="center"/>
    </xf>
    <xf numFmtId="180" fontId="2" fillId="0" borderId="0" xfId="41" applyNumberFormat="1" applyFont="1" applyFill="1" applyAlignment="1">
      <alignment horizontal="center"/>
    </xf>
    <xf numFmtId="0" fontId="5"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right" vertical="center" wrapText="1"/>
    </xf>
    <xf numFmtId="0" fontId="2" fillId="0" borderId="11" xfId="0" applyFont="1" applyFill="1" applyBorder="1" applyAlignment="1">
      <alignment vertical="center" wrapText="1"/>
    </xf>
    <xf numFmtId="180" fontId="8" fillId="0" borderId="10" xfId="41" applyNumberFormat="1" applyFont="1" applyFill="1" applyBorder="1" applyAlignment="1">
      <alignment horizontal="center" vertical="center" wrapText="1"/>
    </xf>
    <xf numFmtId="0" fontId="2" fillId="0" borderId="0" xfId="0" applyFont="1" applyFill="1" applyAlignment="1">
      <alignment wrapText="1"/>
    </xf>
    <xf numFmtId="2" fontId="2" fillId="0" borderId="0" xfId="0" applyNumberFormat="1" applyFont="1" applyFill="1" applyAlignment="1">
      <alignment wrapText="1"/>
    </xf>
    <xf numFmtId="0" fontId="2" fillId="0" borderId="0" xfId="0" applyFont="1" applyFill="1" applyAlignment="1">
      <alignment horizontal="right" wrapText="1"/>
    </xf>
    <xf numFmtId="0" fontId="4"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Alignment="1">
      <alignment horizontal="center"/>
    </xf>
    <xf numFmtId="0" fontId="16" fillId="0" borderId="0" xfId="0" applyNumberFormat="1" applyFont="1" applyFill="1" applyAlignment="1">
      <alignment/>
    </xf>
    <xf numFmtId="0" fontId="8" fillId="0" borderId="12" xfId="57" applyFont="1" applyBorder="1" applyAlignment="1">
      <alignment vertical="center"/>
      <protection/>
    </xf>
    <xf numFmtId="0" fontId="9" fillId="0" borderId="12" xfId="57" applyFont="1" applyBorder="1">
      <alignment/>
      <protection/>
    </xf>
    <xf numFmtId="0" fontId="10" fillId="0" borderId="12" xfId="57" applyFont="1" applyBorder="1" applyAlignment="1">
      <alignment horizontal="right" vertical="center"/>
      <protection/>
    </xf>
    <xf numFmtId="0" fontId="9" fillId="0" borderId="0" xfId="57" applyFont="1">
      <alignment/>
      <protection/>
    </xf>
    <xf numFmtId="0" fontId="8" fillId="0" borderId="13" xfId="57" applyFont="1" applyBorder="1" applyAlignment="1">
      <alignment horizontal="center" vertical="center" wrapText="1"/>
      <protection/>
    </xf>
    <xf numFmtId="0" fontId="8" fillId="0" borderId="10" xfId="57" applyFont="1" applyBorder="1" applyAlignment="1">
      <alignment horizontal="center" vertical="center" wrapText="1"/>
      <protection/>
    </xf>
    <xf numFmtId="0" fontId="8" fillId="0" borderId="10" xfId="57" applyFont="1" applyBorder="1" applyAlignment="1">
      <alignment horizontal="center" vertical="center"/>
      <protection/>
    </xf>
    <xf numFmtId="0" fontId="9" fillId="0" borderId="10" xfId="57" applyFont="1" applyBorder="1" applyAlignment="1">
      <alignment horizontal="center" vertical="center"/>
      <protection/>
    </xf>
    <xf numFmtId="0" fontId="9" fillId="0" borderId="10" xfId="57" applyFont="1" applyBorder="1" applyAlignment="1">
      <alignment vertical="center"/>
      <protection/>
    </xf>
    <xf numFmtId="3" fontId="9" fillId="0" borderId="10" xfId="57" applyNumberFormat="1" applyFont="1" applyBorder="1" applyAlignment="1">
      <alignment horizontal="center" vertical="center"/>
      <protection/>
    </xf>
    <xf numFmtId="0" fontId="9" fillId="0" borderId="11" xfId="57" applyFont="1" applyBorder="1" applyAlignment="1">
      <alignment horizontal="center" vertical="center"/>
      <protection/>
    </xf>
    <xf numFmtId="0" fontId="9" fillId="0" borderId="11" xfId="57" applyFont="1" applyBorder="1" applyAlignment="1">
      <alignment vertical="center"/>
      <protection/>
    </xf>
    <xf numFmtId="3" fontId="9" fillId="0" borderId="11" xfId="57" applyNumberFormat="1" applyFont="1" applyBorder="1" applyAlignment="1">
      <alignment horizontal="center" vertical="center"/>
      <protection/>
    </xf>
    <xf numFmtId="0" fontId="8" fillId="0" borderId="14" xfId="57" applyFont="1" applyBorder="1" applyAlignment="1">
      <alignment horizontal="center" vertical="center"/>
      <protection/>
    </xf>
    <xf numFmtId="0" fontId="9" fillId="0" borderId="14" xfId="57" applyFont="1" applyBorder="1">
      <alignment/>
      <protection/>
    </xf>
    <xf numFmtId="0" fontId="9" fillId="0" borderId="0" xfId="57" applyFont="1" applyBorder="1">
      <alignment/>
      <protection/>
    </xf>
    <xf numFmtId="0" fontId="10" fillId="0" borderId="0" xfId="57" applyFont="1" applyBorder="1" applyAlignment="1">
      <alignment horizontal="right" vertical="center"/>
      <protection/>
    </xf>
    <xf numFmtId="0" fontId="15" fillId="0" borderId="14" xfId="57" applyFont="1" applyBorder="1" applyAlignment="1">
      <alignment vertical="center"/>
      <protection/>
    </xf>
    <xf numFmtId="0" fontId="8" fillId="0" borderId="0" xfId="57" applyFont="1" applyBorder="1" applyAlignment="1">
      <alignment vertical="center"/>
      <protection/>
    </xf>
    <xf numFmtId="0" fontId="9" fillId="0" borderId="12" xfId="57" applyFont="1" applyBorder="1">
      <alignment/>
      <protection/>
    </xf>
    <xf numFmtId="0" fontId="8" fillId="0" borderId="12" xfId="57" applyFont="1" applyBorder="1" applyAlignment="1">
      <alignment horizontal="left" vertical="center"/>
      <protection/>
    </xf>
    <xf numFmtId="0" fontId="8" fillId="0" borderId="0" xfId="57" applyFont="1" applyBorder="1" applyAlignment="1">
      <alignment horizontal="left" vertical="center"/>
      <protection/>
    </xf>
    <xf numFmtId="0" fontId="4" fillId="0" borderId="10" xfId="0" applyFont="1" applyFill="1" applyBorder="1" applyAlignment="1">
      <alignment horizontal="center" wrapText="1"/>
    </xf>
    <xf numFmtId="0" fontId="4" fillId="0" borderId="10" xfId="0" applyFont="1" applyFill="1" applyBorder="1" applyAlignment="1">
      <alignment horizontal="left" vertical="center" wrapText="1"/>
    </xf>
    <xf numFmtId="0" fontId="4" fillId="0" borderId="0" xfId="0" applyFont="1" applyFill="1" applyBorder="1" applyAlignment="1">
      <alignment vertical="center"/>
    </xf>
    <xf numFmtId="0" fontId="17" fillId="32" borderId="0" xfId="0" applyFont="1" applyFill="1" applyBorder="1" applyAlignment="1">
      <alignment vertical="center"/>
    </xf>
    <xf numFmtId="0" fontId="4" fillId="32" borderId="0" xfId="0" applyFont="1" applyFill="1" applyBorder="1" applyAlignment="1">
      <alignment vertical="center"/>
    </xf>
    <xf numFmtId="0" fontId="2" fillId="32" borderId="0" xfId="0" applyFont="1" applyFill="1" applyAlignment="1">
      <alignment/>
    </xf>
    <xf numFmtId="0" fontId="18" fillId="0" borderId="0" xfId="0" applyFont="1" applyAlignment="1">
      <alignment vertical="center"/>
    </xf>
    <xf numFmtId="0" fontId="20" fillId="0" borderId="10" xfId="0" applyFont="1" applyFill="1" applyBorder="1" applyAlignment="1">
      <alignment/>
    </xf>
    <xf numFmtId="0" fontId="8" fillId="0" borderId="0" xfId="0" applyFont="1" applyFill="1" applyAlignment="1">
      <alignment vertical="center"/>
    </xf>
    <xf numFmtId="0" fontId="9" fillId="0" borderId="0" xfId="0" applyFont="1" applyFill="1" applyAlignment="1">
      <alignment/>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3" fontId="9" fillId="0" borderId="0" xfId="0" applyNumberFormat="1" applyFont="1" applyFill="1" applyAlignment="1">
      <alignment horizontal="left"/>
    </xf>
    <xf numFmtId="3" fontId="9" fillId="0" borderId="0" xfId="0" applyNumberFormat="1" applyFont="1" applyFill="1" applyAlignment="1">
      <alignment/>
    </xf>
    <xf numFmtId="3" fontId="10" fillId="0" borderId="12" xfId="0" applyNumberFormat="1" applyFont="1" applyFill="1" applyBorder="1" applyAlignment="1">
      <alignment horizontal="right"/>
    </xf>
    <xf numFmtId="3" fontId="9" fillId="0" borderId="12" xfId="0" applyNumberFormat="1" applyFont="1" applyFill="1" applyBorder="1" applyAlignment="1">
      <alignment horizontal="center" vertical="center"/>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center" vertical="center"/>
    </xf>
    <xf numFmtId="180" fontId="2" fillId="0" borderId="10" xfId="41" applyNumberFormat="1" applyFont="1" applyFill="1" applyBorder="1" applyAlignment="1">
      <alignment horizontal="center" vertical="center" wrapText="1"/>
    </xf>
    <xf numFmtId="0" fontId="9" fillId="0" borderId="0" xfId="0" applyFont="1" applyFill="1" applyAlignment="1">
      <alignment horizontal="left"/>
    </xf>
    <xf numFmtId="0" fontId="10" fillId="0" borderId="12" xfId="0" applyFont="1" applyFill="1" applyBorder="1" applyAlignment="1">
      <alignment vertical="center"/>
    </xf>
    <xf numFmtId="0" fontId="10" fillId="0" borderId="0" xfId="0" applyFont="1" applyFill="1" applyAlignment="1">
      <alignment horizontal="left"/>
    </xf>
    <xf numFmtId="0" fontId="9" fillId="0" borderId="0" xfId="0" applyFont="1" applyFill="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189" fontId="9" fillId="0" borderId="0" xfId="0" applyNumberFormat="1" applyFont="1" applyFill="1" applyBorder="1" applyAlignment="1">
      <alignment horizontal="left" vertical="center"/>
    </xf>
    <xf numFmtId="3" fontId="10" fillId="0" borderId="0" xfId="0" applyNumberFormat="1" applyFont="1" applyFill="1" applyBorder="1" applyAlignment="1">
      <alignment horizontal="right" vertical="center"/>
    </xf>
    <xf numFmtId="189" fontId="9" fillId="0" borderId="0" xfId="0" applyNumberFormat="1" applyFont="1" applyFill="1" applyAlignment="1">
      <alignment horizontal="right" vertical="center"/>
    </xf>
    <xf numFmtId="3" fontId="9" fillId="0" borderId="0" xfId="0" applyNumberFormat="1" applyFont="1" applyFill="1" applyBorder="1" applyAlignment="1">
      <alignment horizontal="right" vertical="center"/>
    </xf>
    <xf numFmtId="3" fontId="9" fillId="0" borderId="0" xfId="0" applyNumberFormat="1" applyFont="1" applyFill="1" applyAlignment="1">
      <alignment horizontal="right" vertical="center"/>
    </xf>
    <xf numFmtId="3" fontId="9" fillId="0" borderId="0" xfId="0" applyNumberFormat="1" applyFont="1" applyFill="1" applyAlignment="1">
      <alignment vertical="center"/>
    </xf>
    <xf numFmtId="49" fontId="9" fillId="0" borderId="0" xfId="0" applyNumberFormat="1" applyFont="1" applyFill="1" applyAlignment="1">
      <alignment vertical="center" wrapText="1"/>
    </xf>
    <xf numFmtId="0" fontId="9"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Border="1" applyAlignment="1">
      <alignment horizontal="center" vertical="center" wrapText="1"/>
    </xf>
    <xf numFmtId="189" fontId="9" fillId="0" borderId="0" xfId="0" applyNumberFormat="1" applyFont="1" applyFill="1" applyBorder="1" applyAlignment="1">
      <alignment horizontal="right" vertical="center" wrapText="1"/>
    </xf>
    <xf numFmtId="181" fontId="21" fillId="0" borderId="10" xfId="41" applyNumberFormat="1" applyFont="1" applyFill="1" applyBorder="1" applyAlignment="1">
      <alignment horizontal="right" vertical="center"/>
    </xf>
    <xf numFmtId="171" fontId="20" fillId="0" borderId="10" xfId="41" applyFont="1" applyFill="1" applyBorder="1" applyAlignment="1">
      <alignment/>
    </xf>
    <xf numFmtId="0" fontId="2" fillId="0" borderId="10" xfId="0" applyFont="1" applyFill="1" applyBorder="1" applyAlignment="1">
      <alignment horizontal="center" vertical="center" wrapText="1"/>
    </xf>
    <xf numFmtId="0" fontId="10" fillId="0" borderId="12" xfId="57" applyFont="1" applyBorder="1" applyAlignment="1">
      <alignment vertical="center"/>
      <protection/>
    </xf>
    <xf numFmtId="3" fontId="2" fillId="0" borderId="10" xfId="0" applyNumberFormat="1" applyFont="1" applyFill="1" applyBorder="1" applyAlignment="1">
      <alignment horizontal="center" vertical="center" wrapText="1"/>
    </xf>
    <xf numFmtId="0" fontId="17" fillId="32" borderId="0" xfId="0" applyFont="1" applyFill="1" applyBorder="1" applyAlignment="1">
      <alignment vertical="center"/>
    </xf>
    <xf numFmtId="0" fontId="10" fillId="0" borderId="0" xfId="0" applyFont="1" applyAlignment="1">
      <alignment vertical="center"/>
    </xf>
    <xf numFmtId="180" fontId="2" fillId="0" borderId="10" xfId="41" applyNumberFormat="1" applyFont="1" applyFill="1" applyBorder="1" applyAlignment="1">
      <alignment horizontal="center" vertical="center"/>
    </xf>
    <xf numFmtId="180" fontId="9" fillId="0" borderId="10" xfId="41" applyNumberFormat="1" applyFont="1" applyFill="1" applyBorder="1" applyAlignment="1">
      <alignment horizontal="center" vertical="center"/>
    </xf>
    <xf numFmtId="188" fontId="9" fillId="0" borderId="10" xfId="41"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7" fillId="0" borderId="10" xfId="0" applyFont="1" applyFill="1" applyBorder="1" applyAlignment="1">
      <alignment horizontal="center" vertical="center" wrapText="1"/>
    </xf>
    <xf numFmtId="0" fontId="2" fillId="0" borderId="10" xfId="0" applyFont="1" applyFill="1" applyBorder="1" applyAlignment="1" quotePrefix="1">
      <alignment vertical="center" wrapText="1"/>
    </xf>
    <xf numFmtId="0" fontId="2" fillId="0" borderId="10" xfId="0" applyFont="1" applyFill="1" applyBorder="1" applyAlignment="1">
      <alignment vertical="top" wrapText="1"/>
    </xf>
    <xf numFmtId="0" fontId="2" fillId="0" borderId="10" xfId="0" applyNumberFormat="1" applyFont="1" applyFill="1" applyBorder="1" applyAlignment="1">
      <alignment vertical="center" wrapText="1"/>
    </xf>
    <xf numFmtId="0" fontId="2" fillId="0" borderId="10" xfId="0" applyFont="1" applyFill="1" applyBorder="1" applyAlignment="1">
      <alignment/>
    </xf>
    <xf numFmtId="0" fontId="11" fillId="0" borderId="0" xfId="0" applyFont="1" applyFill="1" applyAlignment="1">
      <alignment horizontal="center" vertical="center" wrapText="1"/>
    </xf>
    <xf numFmtId="0" fontId="8" fillId="0" borderId="0" xfId="57" applyFont="1" applyBorder="1" applyAlignment="1">
      <alignment horizontal="left" vertical="center"/>
      <protection/>
    </xf>
    <xf numFmtId="0" fontId="8" fillId="0" borderId="13" xfId="57" applyFont="1" applyBorder="1" applyAlignment="1">
      <alignment horizontal="center" vertical="center"/>
      <protection/>
    </xf>
    <xf numFmtId="0" fontId="8" fillId="0" borderId="10" xfId="57" applyFont="1" applyBorder="1" applyAlignment="1">
      <alignment horizontal="center" vertical="center"/>
      <protection/>
    </xf>
    <xf numFmtId="0" fontId="8" fillId="0" borderId="15" xfId="57" applyFont="1" applyBorder="1" applyAlignment="1">
      <alignment horizontal="center" vertical="center"/>
      <protection/>
    </xf>
    <xf numFmtId="0" fontId="8" fillId="0" borderId="14" xfId="57" applyFont="1" applyBorder="1" applyAlignment="1">
      <alignment horizontal="center" vertical="center"/>
      <protection/>
    </xf>
    <xf numFmtId="0" fontId="8" fillId="0" borderId="16" xfId="57" applyFont="1" applyBorder="1" applyAlignment="1">
      <alignment horizontal="center" vertical="center"/>
      <protection/>
    </xf>
    <xf numFmtId="0" fontId="8" fillId="0" borderId="17" xfId="57" applyFont="1" applyBorder="1" applyAlignment="1">
      <alignment horizontal="center" vertical="center"/>
      <protection/>
    </xf>
    <xf numFmtId="0" fontId="8" fillId="0" borderId="12" xfId="57" applyFont="1" applyBorder="1" applyAlignment="1">
      <alignment horizontal="center" vertical="center"/>
      <protection/>
    </xf>
    <xf numFmtId="0" fontId="8" fillId="0" borderId="18" xfId="57" applyFont="1" applyBorder="1" applyAlignment="1">
      <alignment horizontal="center" vertical="center"/>
      <protection/>
    </xf>
    <xf numFmtId="3" fontId="9" fillId="0" borderId="19" xfId="57" applyNumberFormat="1" applyFont="1" applyBorder="1" applyAlignment="1">
      <alignment horizontal="center" vertical="center"/>
      <protection/>
    </xf>
    <xf numFmtId="3" fontId="9" fillId="0" borderId="20" xfId="57" applyNumberFormat="1" applyFont="1" applyBorder="1" applyAlignment="1">
      <alignment horizontal="center" vertical="center"/>
      <protection/>
    </xf>
    <xf numFmtId="3" fontId="9" fillId="0" borderId="21" xfId="57" applyNumberFormat="1" applyFont="1" applyBorder="1" applyAlignment="1">
      <alignment horizontal="center" vertical="center"/>
      <protection/>
    </xf>
    <xf numFmtId="0" fontId="8"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32" borderId="0" xfId="0" applyFont="1" applyFill="1" applyBorder="1" applyAlignment="1">
      <alignment horizontal="center" vertical="center"/>
    </xf>
    <xf numFmtId="0" fontId="10" fillId="0" borderId="0" xfId="0" applyFont="1" applyFill="1" applyAlignment="1">
      <alignment horizontal="center" vertical="center"/>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10" fillId="0" borderId="0" xfId="57" applyFont="1" applyBorder="1" applyAlignment="1">
      <alignment horizontal="center" vertical="center"/>
      <protection/>
    </xf>
    <xf numFmtId="0" fontId="10" fillId="0" borderId="0" xfId="0" applyFont="1" applyFill="1" applyAlignment="1">
      <alignment horizontal="center" vertical="center"/>
    </xf>
    <xf numFmtId="180" fontId="4" fillId="0" borderId="19" xfId="41" applyNumberFormat="1" applyFont="1" applyFill="1" applyBorder="1" applyAlignment="1">
      <alignment horizontal="center" vertical="center" wrapText="1"/>
    </xf>
    <xf numFmtId="180" fontId="4" fillId="0" borderId="20" xfId="41" applyNumberFormat="1" applyFont="1" applyFill="1" applyBorder="1" applyAlignment="1">
      <alignment horizontal="center" vertical="center" wrapText="1"/>
    </xf>
    <xf numFmtId="180" fontId="4" fillId="0" borderId="21" xfId="41"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Border="1" applyAlignment="1">
      <alignment/>
    </xf>
    <xf numFmtId="0" fontId="18" fillId="0" borderId="0" xfId="0" applyFont="1" applyFill="1" applyAlignment="1">
      <alignment horizontal="center" vertical="center"/>
    </xf>
    <xf numFmtId="180" fontId="8" fillId="0" borderId="10" xfId="41"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80" fontId="2" fillId="0" borderId="10" xfId="41"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180" fontId="8" fillId="0" borderId="10" xfId="41"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0" fontId="4" fillId="0" borderId="12"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C9" sqref="C9"/>
    </sheetView>
  </sheetViews>
  <sheetFormatPr defaultColWidth="9.140625" defaultRowHeight="15"/>
  <cols>
    <col min="1" max="1" width="12.8515625" style="44" customWidth="1"/>
    <col min="2" max="2" width="37.421875" style="38" customWidth="1"/>
    <col min="3" max="3" width="38.00390625" style="38" customWidth="1"/>
    <col min="4" max="4" width="23.140625" style="38" customWidth="1"/>
    <col min="5" max="5" width="20.421875" style="38" customWidth="1"/>
    <col min="6" max="16384" width="9.140625" style="38" customWidth="1"/>
  </cols>
  <sheetData>
    <row r="1" spans="1:5" ht="36.75" customHeight="1">
      <c r="A1" s="122" t="s">
        <v>192</v>
      </c>
      <c r="B1" s="122"/>
      <c r="C1" s="122"/>
      <c r="D1" s="37"/>
      <c r="E1" s="37"/>
    </row>
    <row r="3" spans="1:3" ht="18.75">
      <c r="A3" s="39" t="s">
        <v>29</v>
      </c>
      <c r="B3" s="39" t="s">
        <v>92</v>
      </c>
      <c r="C3" s="39" t="s">
        <v>93</v>
      </c>
    </row>
    <row r="4" spans="1:3" ht="24" customHeight="1">
      <c r="A4" s="40">
        <v>1</v>
      </c>
      <c r="B4" s="41" t="s">
        <v>9</v>
      </c>
      <c r="C4" s="40" t="s">
        <v>4</v>
      </c>
    </row>
    <row r="5" spans="1:3" ht="24" customHeight="1">
      <c r="A5" s="40">
        <v>2</v>
      </c>
      <c r="B5" s="41" t="s">
        <v>12</v>
      </c>
      <c r="C5" s="40" t="s">
        <v>4</v>
      </c>
    </row>
    <row r="6" spans="1:3" ht="24" customHeight="1">
      <c r="A6" s="40">
        <v>3</v>
      </c>
      <c r="B6" s="41" t="s">
        <v>88</v>
      </c>
      <c r="C6" s="40" t="s">
        <v>8</v>
      </c>
    </row>
    <row r="7" spans="1:3" ht="24" customHeight="1">
      <c r="A7" s="40">
        <v>4</v>
      </c>
      <c r="B7" s="41" t="s">
        <v>135</v>
      </c>
      <c r="C7" s="40" t="s">
        <v>8</v>
      </c>
    </row>
    <row r="8" spans="1:3" ht="24" customHeight="1">
      <c r="A8" s="40">
        <v>5</v>
      </c>
      <c r="B8" s="41" t="s">
        <v>14</v>
      </c>
      <c r="C8" s="40" t="s">
        <v>8</v>
      </c>
    </row>
    <row r="9" spans="1:3" ht="24" customHeight="1">
      <c r="A9" s="40">
        <v>6</v>
      </c>
      <c r="B9" s="41" t="s">
        <v>18</v>
      </c>
      <c r="C9" s="40" t="s">
        <v>8</v>
      </c>
    </row>
    <row r="10" spans="1:3" ht="24" customHeight="1">
      <c r="A10" s="40">
        <v>7</v>
      </c>
      <c r="B10" s="41" t="s">
        <v>136</v>
      </c>
      <c r="C10" s="40" t="s">
        <v>8</v>
      </c>
    </row>
    <row r="11" spans="1:3" ht="24" customHeight="1">
      <c r="A11" s="40">
        <v>8</v>
      </c>
      <c r="B11" s="41" t="s">
        <v>24</v>
      </c>
      <c r="C11" s="40" t="s">
        <v>8</v>
      </c>
    </row>
    <row r="12" spans="1:3" ht="24" customHeight="1">
      <c r="A12" s="40">
        <v>9</v>
      </c>
      <c r="B12" s="41" t="s">
        <v>137</v>
      </c>
      <c r="C12" s="40" t="s">
        <v>8</v>
      </c>
    </row>
    <row r="13" spans="1:3" ht="24" customHeight="1">
      <c r="A13" s="40">
        <v>10</v>
      </c>
      <c r="B13" s="41" t="s">
        <v>16</v>
      </c>
      <c r="C13" s="40" t="s">
        <v>8</v>
      </c>
    </row>
    <row r="14" spans="1:3" ht="24" customHeight="1">
      <c r="A14" s="40">
        <v>11</v>
      </c>
      <c r="B14" s="41" t="s">
        <v>20</v>
      </c>
      <c r="C14" s="40" t="s">
        <v>8</v>
      </c>
    </row>
    <row r="15" spans="1:3" ht="24" customHeight="1">
      <c r="A15" s="40">
        <v>12</v>
      </c>
      <c r="B15" s="41" t="s">
        <v>23</v>
      </c>
      <c r="C15" s="40" t="s">
        <v>8</v>
      </c>
    </row>
    <row r="16" spans="1:3" ht="24" customHeight="1">
      <c r="A16" s="40">
        <v>13</v>
      </c>
      <c r="B16" s="41" t="s">
        <v>5</v>
      </c>
      <c r="C16" s="40" t="s">
        <v>8</v>
      </c>
    </row>
    <row r="17" spans="1:3" ht="24" customHeight="1">
      <c r="A17" s="40">
        <v>14</v>
      </c>
      <c r="B17" s="41" t="s">
        <v>41</v>
      </c>
      <c r="C17" s="40" t="s">
        <v>8</v>
      </c>
    </row>
    <row r="18" spans="1:3" ht="24" customHeight="1">
      <c r="A18" s="40">
        <v>15</v>
      </c>
      <c r="B18" s="41" t="s">
        <v>138</v>
      </c>
      <c r="C18" s="40" t="s">
        <v>11</v>
      </c>
    </row>
    <row r="19" spans="1:3" ht="24" customHeight="1">
      <c r="A19" s="40">
        <v>16</v>
      </c>
      <c r="B19" s="41" t="s">
        <v>91</v>
      </c>
      <c r="C19" s="40" t="s">
        <v>11</v>
      </c>
    </row>
    <row r="20" spans="1:3" ht="24" customHeight="1">
      <c r="A20" s="40">
        <v>17</v>
      </c>
      <c r="B20" s="41" t="s">
        <v>89</v>
      </c>
      <c r="C20" s="40" t="s">
        <v>11</v>
      </c>
    </row>
    <row r="21" spans="1:3" ht="24" customHeight="1">
      <c r="A21" s="40">
        <v>18</v>
      </c>
      <c r="B21" s="41" t="s">
        <v>139</v>
      </c>
      <c r="C21" s="40" t="s">
        <v>11</v>
      </c>
    </row>
    <row r="22" spans="1:3" ht="24" customHeight="1">
      <c r="A22" s="40">
        <v>19</v>
      </c>
      <c r="B22" s="41" t="s">
        <v>140</v>
      </c>
      <c r="C22" s="40" t="s">
        <v>11</v>
      </c>
    </row>
    <row r="23" spans="1:3" ht="24" customHeight="1">
      <c r="A23" s="40">
        <v>20</v>
      </c>
      <c r="B23" s="41" t="s">
        <v>141</v>
      </c>
      <c r="C23" s="40" t="s">
        <v>11</v>
      </c>
    </row>
    <row r="24" spans="1:3" ht="24" customHeight="1">
      <c r="A24" s="40">
        <v>21</v>
      </c>
      <c r="B24" s="41" t="s">
        <v>90</v>
      </c>
      <c r="C24" s="40" t="s">
        <v>11</v>
      </c>
    </row>
    <row r="25" spans="1:3" ht="16.5" customHeight="1">
      <c r="A25" s="42"/>
      <c r="B25" s="43"/>
      <c r="C25" s="43"/>
    </row>
  </sheetData>
  <sheetProtection/>
  <mergeCells count="1">
    <mergeCell ref="A1:C1"/>
  </mergeCells>
  <printOptions/>
  <pageMargins left="0.7874015748031497" right="0.6299212598425197" top="0.7874015748031497" bottom="0.8267716535433072" header="0" footer="0"/>
  <pageSetup horizontalDpi="600" verticalDpi="600" orientation="portrait" paperSize="9" scale="90"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E42"/>
  <sheetViews>
    <sheetView view="pageLayout" workbookViewId="0" topLeftCell="A19">
      <selection activeCell="A3" sqref="A3:IV3"/>
    </sheetView>
  </sheetViews>
  <sheetFormatPr defaultColWidth="9.140625" defaultRowHeight="15"/>
  <cols>
    <col min="1" max="1" width="7.421875" style="45" customWidth="1"/>
    <col min="2" max="2" width="38.00390625" style="45" customWidth="1"/>
    <col min="3" max="4" width="12.57421875" style="45" customWidth="1"/>
    <col min="5" max="5" width="12.421875" style="45" customWidth="1"/>
    <col min="6" max="16384" width="9.140625" style="45" customWidth="1"/>
  </cols>
  <sheetData>
    <row r="1" spans="1:5" ht="15.75">
      <c r="A1" s="135" t="s">
        <v>121</v>
      </c>
      <c r="B1" s="135"/>
      <c r="C1" s="135"/>
      <c r="D1" s="135"/>
      <c r="E1" s="135"/>
    </row>
    <row r="2" spans="1:5" ht="15.75">
      <c r="A2" s="135" t="s">
        <v>150</v>
      </c>
      <c r="B2" s="135"/>
      <c r="C2" s="135"/>
      <c r="D2" s="135"/>
      <c r="E2" s="135"/>
    </row>
    <row r="3" spans="1:5" ht="15.75">
      <c r="A3" s="136" t="s">
        <v>128</v>
      </c>
      <c r="B3" s="136"/>
      <c r="C3" s="136"/>
      <c r="D3" s="136"/>
      <c r="E3" s="136"/>
    </row>
    <row r="4" spans="1:5" s="49" customFormat="1" ht="18.75">
      <c r="A4" s="64" t="s">
        <v>197</v>
      </c>
      <c r="B4" s="61"/>
      <c r="C4" s="61"/>
      <c r="D4" s="61"/>
      <c r="E4" s="62" t="s">
        <v>178</v>
      </c>
    </row>
    <row r="5" spans="1:5" s="49" customFormat="1" ht="15.75">
      <c r="A5" s="46"/>
      <c r="B5" s="47"/>
      <c r="C5" s="47"/>
      <c r="D5" s="47"/>
      <c r="E5" s="48"/>
    </row>
    <row r="6" spans="1:5" s="49" customFormat="1" ht="15.75">
      <c r="A6" s="50" t="s">
        <v>176</v>
      </c>
      <c r="B6" s="124" t="s">
        <v>30</v>
      </c>
      <c r="C6" s="124" t="s">
        <v>168</v>
      </c>
      <c r="D6" s="124"/>
      <c r="E6" s="124"/>
    </row>
    <row r="7" spans="1:5" s="49" customFormat="1" ht="15.75">
      <c r="A7" s="51" t="s">
        <v>177</v>
      </c>
      <c r="B7" s="125"/>
      <c r="C7" s="52" t="s">
        <v>1</v>
      </c>
      <c r="D7" s="52" t="s">
        <v>2</v>
      </c>
      <c r="E7" s="52" t="s">
        <v>3</v>
      </c>
    </row>
    <row r="8" spans="1:5" s="49" customFormat="1" ht="15.75">
      <c r="A8" s="53">
        <v>1</v>
      </c>
      <c r="B8" s="54" t="s">
        <v>115</v>
      </c>
      <c r="C8" s="55">
        <v>60000</v>
      </c>
      <c r="D8" s="55">
        <v>53000</v>
      </c>
      <c r="E8" s="55">
        <v>46000</v>
      </c>
    </row>
    <row r="9" spans="1:5" s="49" customFormat="1" ht="15.75">
      <c r="A9" s="53">
        <v>2</v>
      </c>
      <c r="B9" s="54" t="s">
        <v>116</v>
      </c>
      <c r="C9" s="55">
        <v>54000</v>
      </c>
      <c r="D9" s="55">
        <v>48000</v>
      </c>
      <c r="E9" s="55">
        <v>42000</v>
      </c>
    </row>
    <row r="10" spans="1:5" s="49" customFormat="1" ht="15.75">
      <c r="A10" s="56">
        <v>3</v>
      </c>
      <c r="B10" s="57" t="s">
        <v>117</v>
      </c>
      <c r="C10" s="58">
        <v>48000</v>
      </c>
      <c r="D10" s="58">
        <v>43000</v>
      </c>
      <c r="E10" s="58">
        <v>38000</v>
      </c>
    </row>
    <row r="11" spans="1:5" s="49" customFormat="1" ht="15.75">
      <c r="A11" s="59"/>
      <c r="B11" s="60"/>
      <c r="C11" s="60"/>
      <c r="D11" s="60"/>
      <c r="E11" s="60"/>
    </row>
    <row r="12" spans="1:5" s="49" customFormat="1" ht="22.5" customHeight="1">
      <c r="A12" s="67" t="s">
        <v>194</v>
      </c>
      <c r="B12" s="61"/>
      <c r="C12" s="61"/>
      <c r="E12" s="62" t="s">
        <v>178</v>
      </c>
    </row>
    <row r="13" spans="1:5" s="49" customFormat="1" ht="16.5" customHeight="1">
      <c r="A13" s="46"/>
      <c r="B13" s="47"/>
      <c r="C13" s="47"/>
      <c r="E13" s="62"/>
    </row>
    <row r="14" spans="1:5" s="49" customFormat="1" ht="15.75">
      <c r="A14" s="50" t="s">
        <v>176</v>
      </c>
      <c r="B14" s="124" t="s">
        <v>30</v>
      </c>
      <c r="C14" s="125" t="s">
        <v>168</v>
      </c>
      <c r="D14" s="125"/>
      <c r="E14" s="125"/>
    </row>
    <row r="15" spans="1:5" s="49" customFormat="1" ht="15.75">
      <c r="A15" s="51" t="s">
        <v>177</v>
      </c>
      <c r="B15" s="125"/>
      <c r="C15" s="52" t="s">
        <v>1</v>
      </c>
      <c r="D15" s="52" t="s">
        <v>2</v>
      </c>
      <c r="E15" s="52" t="s">
        <v>3</v>
      </c>
    </row>
    <row r="16" spans="1:5" s="49" customFormat="1" ht="15.75">
      <c r="A16" s="53">
        <v>1</v>
      </c>
      <c r="B16" s="54" t="s">
        <v>115</v>
      </c>
      <c r="C16" s="55">
        <v>54000</v>
      </c>
      <c r="D16" s="55">
        <v>47000</v>
      </c>
      <c r="E16" s="55">
        <v>40000</v>
      </c>
    </row>
    <row r="17" spans="1:5" s="49" customFormat="1" ht="15.75">
      <c r="A17" s="53">
        <v>2</v>
      </c>
      <c r="B17" s="54" t="s">
        <v>116</v>
      </c>
      <c r="C17" s="55">
        <v>48000</v>
      </c>
      <c r="D17" s="55">
        <v>42000</v>
      </c>
      <c r="E17" s="55">
        <v>36000</v>
      </c>
    </row>
    <row r="18" spans="1:5" s="49" customFormat="1" ht="15.75">
      <c r="A18" s="56">
        <v>3</v>
      </c>
      <c r="B18" s="57" t="s">
        <v>117</v>
      </c>
      <c r="C18" s="58">
        <v>42000</v>
      </c>
      <c r="D18" s="58">
        <v>37000</v>
      </c>
      <c r="E18" s="58">
        <v>32000</v>
      </c>
    </row>
    <row r="19" spans="1:5" s="49" customFormat="1" ht="15.75">
      <c r="A19" s="59"/>
      <c r="B19" s="60"/>
      <c r="C19" s="60"/>
      <c r="D19" s="60"/>
      <c r="E19" s="60"/>
    </row>
    <row r="20" spans="1:5" s="49" customFormat="1" ht="18.75">
      <c r="A20" s="123" t="s">
        <v>118</v>
      </c>
      <c r="B20" s="123"/>
      <c r="C20" s="123"/>
      <c r="D20" s="61"/>
      <c r="E20" s="62" t="s">
        <v>178</v>
      </c>
    </row>
    <row r="21" spans="1:5" s="49" customFormat="1" ht="15.75">
      <c r="A21" s="66"/>
      <c r="B21" s="66"/>
      <c r="C21" s="66"/>
      <c r="D21" s="61"/>
      <c r="E21" s="62"/>
    </row>
    <row r="22" spans="1:5" s="49" customFormat="1" ht="15.75">
      <c r="A22" s="51" t="s">
        <v>176</v>
      </c>
      <c r="B22" s="125" t="s">
        <v>30</v>
      </c>
      <c r="C22" s="125" t="s">
        <v>168</v>
      </c>
      <c r="D22" s="125"/>
      <c r="E22" s="125"/>
    </row>
    <row r="23" spans="1:5" s="49" customFormat="1" ht="15.75">
      <c r="A23" s="51" t="s">
        <v>177</v>
      </c>
      <c r="B23" s="125"/>
      <c r="C23" s="52" t="s">
        <v>1</v>
      </c>
      <c r="D23" s="52" t="s">
        <v>2</v>
      </c>
      <c r="E23" s="52" t="s">
        <v>3</v>
      </c>
    </row>
    <row r="24" spans="1:5" s="49" customFormat="1" ht="15.75">
      <c r="A24" s="53">
        <v>1</v>
      </c>
      <c r="B24" s="54" t="s">
        <v>115</v>
      </c>
      <c r="C24" s="55">
        <v>47000</v>
      </c>
      <c r="D24" s="55">
        <v>41000</v>
      </c>
      <c r="E24" s="55">
        <v>35000</v>
      </c>
    </row>
    <row r="25" spans="1:5" s="49" customFormat="1" ht="15.75">
      <c r="A25" s="53">
        <v>2</v>
      </c>
      <c r="B25" s="54" t="s">
        <v>116</v>
      </c>
      <c r="C25" s="55">
        <v>42000</v>
      </c>
      <c r="D25" s="55">
        <v>37000</v>
      </c>
      <c r="E25" s="55">
        <v>32000</v>
      </c>
    </row>
    <row r="26" spans="1:5" s="49" customFormat="1" ht="15.75">
      <c r="A26" s="53">
        <v>3</v>
      </c>
      <c r="B26" s="54" t="s">
        <v>117</v>
      </c>
      <c r="C26" s="55">
        <v>37000</v>
      </c>
      <c r="D26" s="55">
        <v>33000</v>
      </c>
      <c r="E26" s="55">
        <v>29000</v>
      </c>
    </row>
    <row r="27" spans="1:5" s="49" customFormat="1" ht="15.75">
      <c r="A27" s="63"/>
      <c r="B27" s="60"/>
      <c r="C27" s="60"/>
      <c r="D27" s="60"/>
      <c r="E27" s="60"/>
    </row>
    <row r="28" spans="1:5" s="49" customFormat="1" ht="18.75">
      <c r="A28" s="64" t="s">
        <v>119</v>
      </c>
      <c r="B28" s="64"/>
      <c r="C28" s="64"/>
      <c r="D28" s="61"/>
      <c r="E28" s="62" t="s">
        <v>179</v>
      </c>
    </row>
    <row r="29" spans="2:5" s="49" customFormat="1" ht="15.75">
      <c r="B29" s="47"/>
      <c r="C29" s="47"/>
      <c r="D29" s="65"/>
      <c r="E29" s="65"/>
    </row>
    <row r="30" spans="1:5" s="49" customFormat="1" ht="15.75">
      <c r="A30" s="51" t="s">
        <v>176</v>
      </c>
      <c r="B30" s="124" t="s">
        <v>30</v>
      </c>
      <c r="C30" s="126" t="s">
        <v>168</v>
      </c>
      <c r="D30" s="127"/>
      <c r="E30" s="128"/>
    </row>
    <row r="31" spans="1:5" s="49" customFormat="1" ht="15.75">
      <c r="A31" s="51" t="s">
        <v>177</v>
      </c>
      <c r="B31" s="125"/>
      <c r="C31" s="129"/>
      <c r="D31" s="130"/>
      <c r="E31" s="131"/>
    </row>
    <row r="32" spans="1:5" s="49" customFormat="1" ht="15.75">
      <c r="A32" s="53">
        <v>1</v>
      </c>
      <c r="B32" s="54" t="s">
        <v>115</v>
      </c>
      <c r="C32" s="132">
        <v>9000</v>
      </c>
      <c r="D32" s="133"/>
      <c r="E32" s="134"/>
    </row>
    <row r="33" spans="1:5" s="49" customFormat="1" ht="15.75">
      <c r="A33" s="53">
        <v>2</v>
      </c>
      <c r="B33" s="54" t="s">
        <v>116</v>
      </c>
      <c r="C33" s="132">
        <v>7000</v>
      </c>
      <c r="D33" s="133"/>
      <c r="E33" s="134"/>
    </row>
    <row r="34" spans="1:5" s="49" customFormat="1" ht="15.75">
      <c r="A34" s="56">
        <v>3</v>
      </c>
      <c r="B34" s="57" t="s">
        <v>117</v>
      </c>
      <c r="C34" s="132">
        <v>5000</v>
      </c>
      <c r="D34" s="133"/>
      <c r="E34" s="134"/>
    </row>
    <row r="35" spans="1:5" s="49" customFormat="1" ht="15.75">
      <c r="A35" s="59"/>
      <c r="B35" s="60"/>
      <c r="C35" s="60"/>
      <c r="D35" s="60"/>
      <c r="E35" s="60"/>
    </row>
    <row r="36" spans="1:5" s="49" customFormat="1" ht="18.75">
      <c r="A36" s="123" t="s">
        <v>120</v>
      </c>
      <c r="B36" s="123"/>
      <c r="C36" s="123"/>
      <c r="D36" s="61"/>
      <c r="E36" s="62" t="s">
        <v>178</v>
      </c>
    </row>
    <row r="37" spans="2:5" s="49" customFormat="1" ht="15.75">
      <c r="B37" s="47"/>
      <c r="C37" s="47"/>
      <c r="D37" s="47"/>
      <c r="E37" s="48"/>
    </row>
    <row r="38" spans="1:5" s="49" customFormat="1" ht="15.75">
      <c r="A38" s="51" t="s">
        <v>176</v>
      </c>
      <c r="B38" s="124" t="s">
        <v>30</v>
      </c>
      <c r="C38" s="124" t="s">
        <v>168</v>
      </c>
      <c r="D38" s="124"/>
      <c r="E38" s="124"/>
    </row>
    <row r="39" spans="1:5" s="49" customFormat="1" ht="15.75">
      <c r="A39" s="51" t="s">
        <v>177</v>
      </c>
      <c r="B39" s="125"/>
      <c r="C39" s="52" t="s">
        <v>1</v>
      </c>
      <c r="D39" s="52" t="s">
        <v>2</v>
      </c>
      <c r="E39" s="52" t="s">
        <v>3</v>
      </c>
    </row>
    <row r="40" spans="1:5" s="49" customFormat="1" ht="15.75">
      <c r="A40" s="53">
        <v>1</v>
      </c>
      <c r="B40" s="54" t="s">
        <v>115</v>
      </c>
      <c r="C40" s="55">
        <v>39000</v>
      </c>
      <c r="D40" s="55">
        <v>35000</v>
      </c>
      <c r="E40" s="55">
        <v>31000</v>
      </c>
    </row>
    <row r="41" spans="1:5" s="49" customFormat="1" ht="15.75">
      <c r="A41" s="53">
        <v>2</v>
      </c>
      <c r="B41" s="54" t="s">
        <v>116</v>
      </c>
      <c r="C41" s="55">
        <v>36000</v>
      </c>
      <c r="D41" s="55">
        <v>33000</v>
      </c>
      <c r="E41" s="55">
        <v>30000</v>
      </c>
    </row>
    <row r="42" spans="1:5" s="49" customFormat="1" ht="15.75">
      <c r="A42" s="53">
        <v>3</v>
      </c>
      <c r="B42" s="54" t="s">
        <v>117</v>
      </c>
      <c r="C42" s="55">
        <v>33000</v>
      </c>
      <c r="D42" s="55">
        <v>31000</v>
      </c>
      <c r="E42" s="55">
        <v>29000</v>
      </c>
    </row>
  </sheetData>
  <sheetProtection/>
  <mergeCells count="18">
    <mergeCell ref="B30:B31"/>
    <mergeCell ref="B14:B15"/>
    <mergeCell ref="C14:E14"/>
    <mergeCell ref="A1:E1"/>
    <mergeCell ref="A2:E2"/>
    <mergeCell ref="A3:E3"/>
    <mergeCell ref="B6:B7"/>
    <mergeCell ref="C6:E6"/>
    <mergeCell ref="A36:C36"/>
    <mergeCell ref="B38:B39"/>
    <mergeCell ref="C38:E38"/>
    <mergeCell ref="A20:C20"/>
    <mergeCell ref="C30:E31"/>
    <mergeCell ref="C33:E33"/>
    <mergeCell ref="C34:E34"/>
    <mergeCell ref="C32:E32"/>
    <mergeCell ref="B22:B23"/>
    <mergeCell ref="C22:E22"/>
  </mergeCells>
  <printOptions/>
  <pageMargins left="0.984251968503937" right="0.3937007874015748" top="0.7480314960629921" bottom="0.7480314960629921" header="0.31496062992125984" footer="0.31496062992125984"/>
  <pageSetup horizontalDpi="600" verticalDpi="600" orientation="portrait"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52"/>
  <sheetViews>
    <sheetView zoomScaleSheetLayoutView="64" workbookViewId="0" topLeftCell="A1">
      <selection activeCell="D15" sqref="D15"/>
    </sheetView>
  </sheetViews>
  <sheetFormatPr defaultColWidth="9.140625" defaultRowHeight="15"/>
  <cols>
    <col min="1" max="1" width="7.00390625" style="2" customWidth="1"/>
    <col min="2" max="2" width="26.140625" style="2" customWidth="1"/>
    <col min="3" max="3" width="37.421875" style="2" customWidth="1"/>
    <col min="4" max="4" width="35.8515625" style="2" customWidth="1"/>
    <col min="5" max="5" width="13.140625" style="2" customWidth="1"/>
    <col min="6" max="6" width="11.8515625" style="2" customWidth="1"/>
    <col min="7" max="7" width="11.57421875" style="2" customWidth="1"/>
    <col min="8" max="8" width="11.140625" style="2" bestFit="1" customWidth="1"/>
    <col min="9" max="16384" width="9.140625" style="2" customWidth="1"/>
  </cols>
  <sheetData>
    <row r="1" spans="1:12" s="73" customFormat="1" ht="22.5" customHeight="1">
      <c r="A1" s="110" t="s">
        <v>199</v>
      </c>
      <c r="B1" s="72"/>
      <c r="C1" s="72"/>
      <c r="D1" s="72"/>
      <c r="E1" s="72"/>
      <c r="F1" s="72"/>
      <c r="G1" s="72"/>
      <c r="H1" s="72"/>
      <c r="I1" s="72"/>
      <c r="J1" s="72"/>
      <c r="K1" s="72"/>
      <c r="L1" s="72"/>
    </row>
    <row r="2" spans="1:12" s="73" customFormat="1" ht="15.75">
      <c r="A2" s="142" t="s">
        <v>200</v>
      </c>
      <c r="B2" s="142"/>
      <c r="C2" s="142"/>
      <c r="D2" s="142"/>
      <c r="E2" s="142"/>
      <c r="F2" s="142"/>
      <c r="G2" s="142"/>
      <c r="H2" s="142"/>
      <c r="I2" s="72"/>
      <c r="J2" s="72"/>
      <c r="K2" s="72"/>
      <c r="L2" s="72"/>
    </row>
    <row r="3" spans="1:8" s="73" customFormat="1" ht="15.75">
      <c r="A3" s="142" t="s">
        <v>198</v>
      </c>
      <c r="B3" s="142"/>
      <c r="C3" s="142"/>
      <c r="D3" s="142"/>
      <c r="E3" s="142"/>
      <c r="F3" s="142"/>
      <c r="G3" s="142"/>
      <c r="H3" s="142"/>
    </row>
    <row r="4" spans="1:12" s="73" customFormat="1" ht="15.75">
      <c r="A4" s="143" t="s">
        <v>290</v>
      </c>
      <c r="B4" s="143"/>
      <c r="C4" s="143"/>
      <c r="D4" s="143"/>
      <c r="E4" s="143"/>
      <c r="F4" s="143"/>
      <c r="G4" s="143"/>
      <c r="H4" s="143"/>
      <c r="I4" s="111"/>
      <c r="J4" s="111"/>
      <c r="K4" s="111"/>
      <c r="L4" s="72"/>
    </row>
    <row r="5" spans="1:5" s="77" customFormat="1" ht="15.75">
      <c r="A5" s="78" t="s">
        <v>287</v>
      </c>
      <c r="B5" s="78"/>
      <c r="C5" s="78"/>
      <c r="D5" s="78"/>
      <c r="E5" s="78"/>
    </row>
    <row r="6" spans="1:7" s="77" customFormat="1" ht="18.75">
      <c r="A6" s="110" t="s">
        <v>199</v>
      </c>
      <c r="B6" s="78"/>
      <c r="C6" s="78"/>
      <c r="D6" s="78"/>
      <c r="E6" s="78"/>
      <c r="G6" s="108" t="s">
        <v>178</v>
      </c>
    </row>
    <row r="7" spans="1:8" ht="15.75">
      <c r="A7" s="144" t="s">
        <v>35</v>
      </c>
      <c r="B7" s="145" t="s">
        <v>169</v>
      </c>
      <c r="C7" s="144" t="s">
        <v>0</v>
      </c>
      <c r="D7" s="144"/>
      <c r="E7" s="145" t="s">
        <v>168</v>
      </c>
      <c r="F7" s="145"/>
      <c r="G7" s="145"/>
      <c r="H7" s="145"/>
    </row>
    <row r="8" spans="1:8" ht="15.75">
      <c r="A8" s="144"/>
      <c r="B8" s="145"/>
      <c r="C8" s="5" t="s">
        <v>44</v>
      </c>
      <c r="D8" s="5" t="s">
        <v>45</v>
      </c>
      <c r="E8" s="4" t="s">
        <v>1</v>
      </c>
      <c r="F8" s="4" t="s">
        <v>2</v>
      </c>
      <c r="G8" s="4" t="s">
        <v>3</v>
      </c>
      <c r="H8" s="4" t="s">
        <v>170</v>
      </c>
    </row>
    <row r="9" spans="1:8" ht="27.75" customHeight="1">
      <c r="A9" s="5" t="s">
        <v>4</v>
      </c>
      <c r="B9" s="6" t="s">
        <v>9</v>
      </c>
      <c r="C9" s="6"/>
      <c r="D9" s="6"/>
      <c r="E9" s="7"/>
      <c r="F9" s="75">
        <v>0.8</v>
      </c>
      <c r="G9" s="75">
        <v>0.8</v>
      </c>
      <c r="H9" s="75">
        <v>0.8</v>
      </c>
    </row>
    <row r="10" spans="1:8" ht="15.75">
      <c r="A10" s="8">
        <v>1</v>
      </c>
      <c r="B10" s="9" t="s">
        <v>180</v>
      </c>
      <c r="C10" s="9" t="s">
        <v>222</v>
      </c>
      <c r="D10" s="9" t="s">
        <v>151</v>
      </c>
      <c r="E10" s="112">
        <v>800000</v>
      </c>
      <c r="F10" s="112">
        <v>480000</v>
      </c>
      <c r="G10" s="112">
        <f>'Bảng 6'!G9*'Bang 5'!$G$9</f>
        <v>320000</v>
      </c>
      <c r="H10" s="112">
        <f>'Bảng 6'!H9*'Bang 5'!$H$9</f>
        <v>160000</v>
      </c>
    </row>
    <row r="11" spans="1:8" ht="31.5">
      <c r="A11" s="8">
        <v>2</v>
      </c>
      <c r="B11" s="9" t="s">
        <v>66</v>
      </c>
      <c r="C11" s="9" t="s">
        <v>223</v>
      </c>
      <c r="D11" s="9" t="s">
        <v>164</v>
      </c>
      <c r="E11" s="112">
        <v>1600000</v>
      </c>
      <c r="F11" s="112">
        <v>960000</v>
      </c>
      <c r="G11" s="112">
        <f>'Bảng 6'!G10*'Bang 5'!$G$9</f>
        <v>640000</v>
      </c>
      <c r="H11" s="112">
        <f>'Bảng 6'!H10*'Bang 5'!$H$9</f>
        <v>320000</v>
      </c>
    </row>
    <row r="12" spans="1:8" ht="15.75">
      <c r="A12" s="8">
        <v>3</v>
      </c>
      <c r="B12" s="9" t="s">
        <v>181</v>
      </c>
      <c r="C12" s="9" t="s">
        <v>152</v>
      </c>
      <c r="D12" s="9" t="s">
        <v>153</v>
      </c>
      <c r="E12" s="112">
        <v>720000</v>
      </c>
      <c r="F12" s="112">
        <v>432000</v>
      </c>
      <c r="G12" s="112">
        <f>'Bảng 6'!G11*'Bang 5'!$G$9</f>
        <v>288000</v>
      </c>
      <c r="H12" s="112">
        <f>'Bảng 6'!H11*'Bang 5'!$H$9</f>
        <v>144000</v>
      </c>
    </row>
    <row r="13" spans="1:8" ht="31.5">
      <c r="A13" s="8">
        <v>4</v>
      </c>
      <c r="B13" s="9" t="s">
        <v>182</v>
      </c>
      <c r="C13" s="9" t="s">
        <v>224</v>
      </c>
      <c r="D13" s="9" t="s">
        <v>225</v>
      </c>
      <c r="E13" s="112">
        <v>560000</v>
      </c>
      <c r="F13" s="112">
        <v>336000</v>
      </c>
      <c r="G13" s="112">
        <f>'Bảng 6'!G12*'Bang 5'!$G$9</f>
        <v>224000</v>
      </c>
      <c r="H13" s="112">
        <f>'Bảng 6'!H12*'Bang 5'!$H$9</f>
        <v>112000</v>
      </c>
    </row>
    <row r="14" spans="1:8" ht="31.5">
      <c r="A14" s="8">
        <v>5</v>
      </c>
      <c r="B14" s="9" t="s">
        <v>266</v>
      </c>
      <c r="C14" s="9" t="s">
        <v>226</v>
      </c>
      <c r="D14" s="9" t="s">
        <v>227</v>
      </c>
      <c r="E14" s="112">
        <v>560000</v>
      </c>
      <c r="F14" s="112">
        <v>336000</v>
      </c>
      <c r="G14" s="112">
        <f>'Bảng 6'!G13*'Bang 5'!$G$9</f>
        <v>224000</v>
      </c>
      <c r="H14" s="112">
        <f>'Bảng 6'!H13*'Bang 5'!$H$9</f>
        <v>112000</v>
      </c>
    </row>
    <row r="15" spans="1:8" ht="31.5">
      <c r="A15" s="8">
        <v>6</v>
      </c>
      <c r="B15" s="9" t="s">
        <v>264</v>
      </c>
      <c r="C15" s="9" t="s">
        <v>228</v>
      </c>
      <c r="D15" s="9" t="s">
        <v>229</v>
      </c>
      <c r="E15" s="112">
        <v>400000</v>
      </c>
      <c r="F15" s="112">
        <v>240000</v>
      </c>
      <c r="G15" s="112">
        <f>'Bảng 6'!G14*'Bang 5'!$G$9</f>
        <v>160000</v>
      </c>
      <c r="H15" s="112"/>
    </row>
    <row r="16" spans="1:8" ht="21.75" customHeight="1">
      <c r="A16" s="8">
        <v>7</v>
      </c>
      <c r="B16" s="31" t="s">
        <v>183</v>
      </c>
      <c r="C16" s="9" t="s">
        <v>230</v>
      </c>
      <c r="D16" s="9" t="s">
        <v>231</v>
      </c>
      <c r="E16" s="112">
        <v>560000</v>
      </c>
      <c r="F16" s="112">
        <v>336000</v>
      </c>
      <c r="G16" s="112">
        <f>'Bảng 6'!G15*'Bang 5'!$G$9</f>
        <v>224000</v>
      </c>
      <c r="H16" s="112">
        <f>'Bảng 6'!H15*'Bang 5'!$H$9</f>
        <v>112000</v>
      </c>
    </row>
    <row r="17" spans="1:8" ht="31.5">
      <c r="A17" s="8">
        <v>8</v>
      </c>
      <c r="B17" s="9" t="s">
        <v>184</v>
      </c>
      <c r="C17" s="9" t="s">
        <v>232</v>
      </c>
      <c r="D17" s="9" t="s">
        <v>155</v>
      </c>
      <c r="E17" s="112">
        <v>560000</v>
      </c>
      <c r="F17" s="112">
        <v>336000</v>
      </c>
      <c r="G17" s="112">
        <f>'Bảng 6'!G16*'Bang 5'!$G$9</f>
        <v>224000</v>
      </c>
      <c r="H17" s="112">
        <f>'Bảng 6'!H16*'Bang 5'!$H$9</f>
        <v>112000</v>
      </c>
    </row>
    <row r="18" spans="1:8" ht="15.75">
      <c r="A18" s="8">
        <v>9</v>
      </c>
      <c r="B18" s="9" t="s">
        <v>185</v>
      </c>
      <c r="C18" s="9" t="s">
        <v>233</v>
      </c>
      <c r="D18" s="9" t="s">
        <v>234</v>
      </c>
      <c r="E18" s="112">
        <v>640000</v>
      </c>
      <c r="F18" s="112">
        <v>384000</v>
      </c>
      <c r="G18" s="112">
        <f>'Bảng 6'!G17*'Bang 5'!$G$9</f>
        <v>256000</v>
      </c>
      <c r="H18" s="112">
        <f>'Bảng 6'!H17*'Bang 5'!$H$9</f>
        <v>128000</v>
      </c>
    </row>
    <row r="19" spans="1:8" ht="31.5">
      <c r="A19" s="8">
        <v>10</v>
      </c>
      <c r="B19" s="9" t="s">
        <v>186</v>
      </c>
      <c r="C19" s="9" t="s">
        <v>235</v>
      </c>
      <c r="D19" s="9" t="s">
        <v>236</v>
      </c>
      <c r="E19" s="112">
        <f>'Bảng 6'!E18*0.8</f>
        <v>760000</v>
      </c>
      <c r="F19" s="112">
        <f>E19*0.6</f>
        <v>456000</v>
      </c>
      <c r="G19" s="112">
        <f>E19*0.5</f>
        <v>380000</v>
      </c>
      <c r="H19" s="112">
        <f>E19*0.2</f>
        <v>152000</v>
      </c>
    </row>
    <row r="20" spans="1:8" ht="31.5">
      <c r="A20" s="8">
        <v>11</v>
      </c>
      <c r="B20" s="9" t="s">
        <v>187</v>
      </c>
      <c r="C20" s="9" t="s">
        <v>237</v>
      </c>
      <c r="D20" s="9" t="s">
        <v>156</v>
      </c>
      <c r="E20" s="112">
        <f>'Bảng 6'!E19*0.8</f>
        <v>480000</v>
      </c>
      <c r="F20" s="112">
        <f>E20*0.6</f>
        <v>288000</v>
      </c>
      <c r="G20" s="112">
        <f>E20*0.4</f>
        <v>192000</v>
      </c>
      <c r="H20" s="112"/>
    </row>
    <row r="21" spans="1:8" ht="15.75" customHeight="1">
      <c r="A21" s="8">
        <v>12</v>
      </c>
      <c r="B21" s="139" t="s">
        <v>212</v>
      </c>
      <c r="C21" s="140"/>
      <c r="D21" s="141"/>
      <c r="E21" s="112">
        <v>560000</v>
      </c>
      <c r="F21" s="112">
        <v>336000</v>
      </c>
      <c r="G21" s="112">
        <f>'Bảng 6'!G20*'Bang 5'!$G$9</f>
        <v>224000</v>
      </c>
      <c r="H21" s="112">
        <f>'Bảng 6'!H20*'Bang 5'!$H$9</f>
        <v>112000</v>
      </c>
    </row>
    <row r="22" spans="1:8" ht="15.75" customHeight="1">
      <c r="A22" s="8">
        <v>13</v>
      </c>
      <c r="B22" s="139" t="s">
        <v>10</v>
      </c>
      <c r="C22" s="140"/>
      <c r="D22" s="141"/>
      <c r="E22" s="112">
        <v>400000</v>
      </c>
      <c r="F22" s="112">
        <v>240000</v>
      </c>
      <c r="G22" s="112">
        <f>'Bảng 6'!G21*'Bang 5'!$G$9</f>
        <v>160000</v>
      </c>
      <c r="H22" s="112"/>
    </row>
    <row r="23" spans="1:8" ht="15.75">
      <c r="A23" s="5" t="s">
        <v>8</v>
      </c>
      <c r="B23" s="6" t="s">
        <v>12</v>
      </c>
      <c r="C23" s="6"/>
      <c r="D23" s="6"/>
      <c r="E23" s="112"/>
      <c r="F23" s="112"/>
      <c r="G23" s="112"/>
      <c r="H23" s="112"/>
    </row>
    <row r="24" spans="1:8" ht="31.5">
      <c r="A24" s="8">
        <v>1</v>
      </c>
      <c r="B24" s="9" t="s">
        <v>183</v>
      </c>
      <c r="C24" s="9" t="s">
        <v>238</v>
      </c>
      <c r="D24" s="9" t="s">
        <v>239</v>
      </c>
      <c r="E24" s="112">
        <v>640000</v>
      </c>
      <c r="F24" s="112">
        <v>384000</v>
      </c>
      <c r="G24" s="112">
        <f>'Bảng 6'!G23*'Bang 5'!$G$9</f>
        <v>256000</v>
      </c>
      <c r="H24" s="112">
        <f>'Bảng 6'!H23*'Bang 5'!$H$9</f>
        <v>128000</v>
      </c>
    </row>
    <row r="25" spans="1:8" ht="31.5">
      <c r="A25" s="8">
        <v>2</v>
      </c>
      <c r="B25" s="9" t="s">
        <v>184</v>
      </c>
      <c r="C25" s="9" t="s">
        <v>239</v>
      </c>
      <c r="D25" s="9" t="s">
        <v>240</v>
      </c>
      <c r="E25" s="112">
        <v>320000</v>
      </c>
      <c r="F25" s="112">
        <v>192000</v>
      </c>
      <c r="G25" s="112">
        <f>'Bảng 6'!G24*'Bang 5'!$G$9</f>
        <v>128000</v>
      </c>
      <c r="H25" s="112"/>
    </row>
    <row r="26" spans="1:8" ht="31.5">
      <c r="A26" s="8">
        <v>3</v>
      </c>
      <c r="B26" s="9" t="s">
        <v>185</v>
      </c>
      <c r="C26" s="9" t="s">
        <v>240</v>
      </c>
      <c r="D26" s="9" t="s">
        <v>241</v>
      </c>
      <c r="E26" s="112">
        <v>640000</v>
      </c>
      <c r="F26" s="112">
        <v>384000</v>
      </c>
      <c r="G26" s="112">
        <f>'Bảng 6'!G25*'Bang 5'!$G$9</f>
        <v>256000</v>
      </c>
      <c r="H26" s="112">
        <f>'Bảng 6'!H25*'Bang 5'!$H$9</f>
        <v>128000</v>
      </c>
    </row>
    <row r="27" spans="1:8" ht="31.5">
      <c r="A27" s="8">
        <v>4</v>
      </c>
      <c r="B27" s="9" t="s">
        <v>265</v>
      </c>
      <c r="C27" s="9" t="s">
        <v>242</v>
      </c>
      <c r="D27" s="9" t="s">
        <v>243</v>
      </c>
      <c r="E27" s="112">
        <v>400000</v>
      </c>
      <c r="F27" s="112">
        <v>240000</v>
      </c>
      <c r="G27" s="112">
        <f>'Bảng 6'!G26*'Bang 5'!$G$9</f>
        <v>160000</v>
      </c>
      <c r="H27" s="112"/>
    </row>
    <row r="28" spans="1:8" ht="15.75" customHeight="1">
      <c r="A28" s="8">
        <v>5</v>
      </c>
      <c r="B28" s="139" t="s">
        <v>173</v>
      </c>
      <c r="C28" s="140"/>
      <c r="D28" s="141"/>
      <c r="E28" s="112">
        <v>320000</v>
      </c>
      <c r="F28" s="112">
        <v>192000</v>
      </c>
      <c r="G28" s="112"/>
      <c r="H28" s="112"/>
    </row>
    <row r="29" spans="1:8" ht="21.75" customHeight="1">
      <c r="A29" s="5" t="s">
        <v>11</v>
      </c>
      <c r="B29" s="6" t="s">
        <v>14</v>
      </c>
      <c r="C29" s="6"/>
      <c r="D29" s="6"/>
      <c r="E29" s="112"/>
      <c r="F29" s="112"/>
      <c r="G29" s="112"/>
      <c r="H29" s="112"/>
    </row>
    <row r="30" spans="1:8" ht="15.75">
      <c r="A30" s="8">
        <v>1</v>
      </c>
      <c r="B30" s="9" t="s">
        <v>154</v>
      </c>
      <c r="C30" s="11" t="s">
        <v>244</v>
      </c>
      <c r="D30" s="11" t="s">
        <v>245</v>
      </c>
      <c r="E30" s="112">
        <v>400000</v>
      </c>
      <c r="F30" s="112">
        <v>240000</v>
      </c>
      <c r="G30" s="112">
        <f>'Bảng 6'!G29*'Bang 5'!$G$9</f>
        <v>160000</v>
      </c>
      <c r="H30" s="112"/>
    </row>
    <row r="31" spans="1:8" ht="50.25" customHeight="1">
      <c r="A31" s="8">
        <v>2</v>
      </c>
      <c r="B31" s="139" t="s">
        <v>174</v>
      </c>
      <c r="C31" s="140"/>
      <c r="D31" s="141"/>
      <c r="E31" s="112">
        <v>400000</v>
      </c>
      <c r="F31" s="112">
        <v>240000</v>
      </c>
      <c r="G31" s="112">
        <f>'Bảng 6'!G30*'Bang 5'!$G$9</f>
        <v>160000</v>
      </c>
      <c r="H31" s="112"/>
    </row>
    <row r="32" spans="1:8" ht="21.75" customHeight="1">
      <c r="A32" s="5" t="s">
        <v>13</v>
      </c>
      <c r="B32" s="69" t="s">
        <v>16</v>
      </c>
      <c r="C32" s="69"/>
      <c r="D32" s="69"/>
      <c r="E32" s="112"/>
      <c r="F32" s="112"/>
      <c r="G32" s="112"/>
      <c r="H32" s="112"/>
    </row>
    <row r="33" spans="1:8" ht="31.5">
      <c r="A33" s="8">
        <v>1</v>
      </c>
      <c r="B33" s="9" t="s">
        <v>154</v>
      </c>
      <c r="C33" s="9" t="s">
        <v>246</v>
      </c>
      <c r="D33" s="9" t="s">
        <v>247</v>
      </c>
      <c r="E33" s="112">
        <v>480000</v>
      </c>
      <c r="F33" s="112">
        <v>288000</v>
      </c>
      <c r="G33" s="112">
        <f>'Bảng 6'!G32*'Bang 5'!$G$9</f>
        <v>192000</v>
      </c>
      <c r="H33" s="112">
        <f>'Bảng 6'!H32*'Bang 5'!$H$9</f>
        <v>96000</v>
      </c>
    </row>
    <row r="34" spans="1:8" ht="47.25">
      <c r="A34" s="8">
        <v>2</v>
      </c>
      <c r="B34" s="9" t="s">
        <v>157</v>
      </c>
      <c r="C34" s="9" t="s">
        <v>248</v>
      </c>
      <c r="D34" s="9" t="s">
        <v>249</v>
      </c>
      <c r="E34" s="112">
        <v>864000</v>
      </c>
      <c r="F34" s="112">
        <v>518400</v>
      </c>
      <c r="G34" s="112">
        <f>'Bảng 6'!G33*'Bang 5'!$G$9</f>
        <v>345600</v>
      </c>
      <c r="H34" s="112">
        <f>'Bảng 6'!H33*'Bang 5'!$H$9</f>
        <v>172800</v>
      </c>
    </row>
    <row r="35" spans="1:8" ht="47.25">
      <c r="A35" s="8">
        <v>3</v>
      </c>
      <c r="B35" s="9" t="s">
        <v>158</v>
      </c>
      <c r="C35" s="9" t="s">
        <v>248</v>
      </c>
      <c r="D35" s="9" t="s">
        <v>249</v>
      </c>
      <c r="E35" s="112">
        <v>240000</v>
      </c>
      <c r="F35" s="112">
        <v>144000</v>
      </c>
      <c r="G35" s="112">
        <f>'Bảng 6'!G34*'Bang 5'!$G$9</f>
        <v>96000</v>
      </c>
      <c r="H35" s="112"/>
    </row>
    <row r="36" spans="1:8" ht="23.25" customHeight="1">
      <c r="A36" s="5" t="s">
        <v>15</v>
      </c>
      <c r="B36" s="6" t="s">
        <v>18</v>
      </c>
      <c r="C36" s="6"/>
      <c r="D36" s="6"/>
      <c r="E36" s="112"/>
      <c r="F36" s="112"/>
      <c r="G36" s="112"/>
      <c r="H36" s="112"/>
    </row>
    <row r="37" spans="1:8" ht="63">
      <c r="A37" s="8">
        <v>1</v>
      </c>
      <c r="B37" s="9" t="s">
        <v>175</v>
      </c>
      <c r="C37" s="9" t="s">
        <v>250</v>
      </c>
      <c r="D37" s="9" t="s">
        <v>251</v>
      </c>
      <c r="E37" s="112">
        <v>360000</v>
      </c>
      <c r="F37" s="112">
        <v>216000</v>
      </c>
      <c r="G37" s="112">
        <f>'Bảng 6'!G36*'Bang 5'!$G$9</f>
        <v>144000</v>
      </c>
      <c r="H37" s="112"/>
    </row>
    <row r="38" spans="1:8" ht="63">
      <c r="A38" s="8">
        <v>2</v>
      </c>
      <c r="B38" s="9" t="s">
        <v>175</v>
      </c>
      <c r="C38" s="9" t="s">
        <v>165</v>
      </c>
      <c r="D38" s="9" t="s">
        <v>166</v>
      </c>
      <c r="E38" s="112">
        <v>240000</v>
      </c>
      <c r="F38" s="112">
        <v>144000</v>
      </c>
      <c r="G38" s="112">
        <f>'Bảng 6'!G37*'Bang 5'!$G$9</f>
        <v>96000</v>
      </c>
      <c r="H38" s="112"/>
    </row>
    <row r="39" spans="1:8" ht="23.25" customHeight="1">
      <c r="A39" s="5" t="s">
        <v>17</v>
      </c>
      <c r="B39" s="6" t="s">
        <v>20</v>
      </c>
      <c r="C39" s="6"/>
      <c r="D39" s="6"/>
      <c r="E39" s="112"/>
      <c r="F39" s="112"/>
      <c r="G39" s="112"/>
      <c r="H39" s="112"/>
    </row>
    <row r="40" spans="1:8" ht="37.5" customHeight="1">
      <c r="A40" s="8">
        <v>1</v>
      </c>
      <c r="B40" s="139" t="s">
        <v>21</v>
      </c>
      <c r="C40" s="140"/>
      <c r="D40" s="141"/>
      <c r="E40" s="112">
        <v>360000</v>
      </c>
      <c r="F40" s="112">
        <v>216000</v>
      </c>
      <c r="G40" s="112">
        <f>'Bảng 6'!G39*'Bang 5'!$G$9</f>
        <v>144000</v>
      </c>
      <c r="H40" s="112"/>
    </row>
    <row r="41" spans="1:8" ht="15.75">
      <c r="A41" s="8">
        <v>2</v>
      </c>
      <c r="B41" s="9" t="s">
        <v>256</v>
      </c>
      <c r="C41" s="9" t="s">
        <v>252</v>
      </c>
      <c r="D41" s="9" t="s">
        <v>253</v>
      </c>
      <c r="E41" s="112">
        <v>280000</v>
      </c>
      <c r="F41" s="112">
        <v>168000</v>
      </c>
      <c r="G41" s="112">
        <f>'Bảng 6'!G40*'Bang 5'!$G$9</f>
        <v>112000</v>
      </c>
      <c r="H41" s="112"/>
    </row>
    <row r="42" spans="1:8" ht="31.5">
      <c r="A42" s="8">
        <v>3</v>
      </c>
      <c r="B42" s="11" t="s">
        <v>258</v>
      </c>
      <c r="C42" s="11" t="s">
        <v>252</v>
      </c>
      <c r="D42" s="11" t="s">
        <v>254</v>
      </c>
      <c r="E42" s="112">
        <v>280000</v>
      </c>
      <c r="F42" s="112">
        <v>168000</v>
      </c>
      <c r="G42" s="112">
        <f>'Bảng 6'!G41*'Bang 5'!$G$9</f>
        <v>112000</v>
      </c>
      <c r="H42" s="112"/>
    </row>
    <row r="43" spans="1:8" ht="31.5">
      <c r="A43" s="8">
        <v>4</v>
      </c>
      <c r="B43" s="9" t="s">
        <v>188</v>
      </c>
      <c r="C43" s="9" t="s">
        <v>255</v>
      </c>
      <c r="D43" s="9" t="s">
        <v>159</v>
      </c>
      <c r="E43" s="112">
        <v>280000</v>
      </c>
      <c r="F43" s="112">
        <v>168000</v>
      </c>
      <c r="G43" s="112">
        <f>'Bảng 6'!G42*'Bang 5'!$G$9</f>
        <v>112000</v>
      </c>
      <c r="H43" s="112"/>
    </row>
    <row r="44" spans="1:8" ht="31.5">
      <c r="A44" s="8">
        <v>5</v>
      </c>
      <c r="B44" s="9" t="s">
        <v>259</v>
      </c>
      <c r="C44" s="9" t="s">
        <v>160</v>
      </c>
      <c r="D44" s="9" t="s">
        <v>161</v>
      </c>
      <c r="E44" s="112">
        <v>280000</v>
      </c>
      <c r="F44" s="112">
        <v>168000</v>
      </c>
      <c r="G44" s="112">
        <f>'Bảng 6'!G43*'Bang 5'!$G$9</f>
        <v>112000</v>
      </c>
      <c r="H44" s="112"/>
    </row>
    <row r="45" spans="1:8" ht="19.5" customHeight="1">
      <c r="A45" s="5" t="s">
        <v>19</v>
      </c>
      <c r="B45" s="6" t="s">
        <v>23</v>
      </c>
      <c r="C45" s="6"/>
      <c r="D45" s="6"/>
      <c r="E45" s="112"/>
      <c r="F45" s="112"/>
      <c r="G45" s="112"/>
      <c r="H45" s="112"/>
    </row>
    <row r="46" spans="1:8" ht="31.5">
      <c r="A46" s="8">
        <v>1</v>
      </c>
      <c r="B46" s="9" t="s">
        <v>260</v>
      </c>
      <c r="C46" s="9" t="s">
        <v>163</v>
      </c>
      <c r="D46" s="9" t="s">
        <v>162</v>
      </c>
      <c r="E46" s="112">
        <v>280000</v>
      </c>
      <c r="F46" s="112">
        <v>168000</v>
      </c>
      <c r="G46" s="112">
        <f>'Bảng 6'!G45*'Bang 5'!$G$9</f>
        <v>112000</v>
      </c>
      <c r="H46" s="112"/>
    </row>
    <row r="47" spans="1:8" ht="31.5">
      <c r="A47" s="8">
        <v>2</v>
      </c>
      <c r="B47" s="9" t="s">
        <v>257</v>
      </c>
      <c r="C47" s="9" t="s">
        <v>213</v>
      </c>
      <c r="D47" s="9" t="s">
        <v>221</v>
      </c>
      <c r="E47" s="112">
        <v>280000</v>
      </c>
      <c r="F47" s="112">
        <v>168000</v>
      </c>
      <c r="G47" s="112">
        <f>'Bảng 6'!G46*'Bang 5'!$G$9</f>
        <v>112000</v>
      </c>
      <c r="H47" s="112"/>
    </row>
    <row r="48" spans="1:8" ht="15.75" customHeight="1">
      <c r="A48" s="8">
        <v>3</v>
      </c>
      <c r="B48" s="139" t="s">
        <v>263</v>
      </c>
      <c r="C48" s="140"/>
      <c r="D48" s="141"/>
      <c r="E48" s="112">
        <v>280000</v>
      </c>
      <c r="F48" s="112">
        <v>168000</v>
      </c>
      <c r="G48" s="112">
        <f>'Bảng 6'!G47*'Bang 5'!$G$9</f>
        <v>112000</v>
      </c>
      <c r="H48" s="112"/>
    </row>
    <row r="49" spans="1:8" ht="23.25" customHeight="1">
      <c r="A49" s="5" t="s">
        <v>22</v>
      </c>
      <c r="B49" s="6" t="s">
        <v>24</v>
      </c>
      <c r="C49" s="6"/>
      <c r="D49" s="6"/>
      <c r="E49" s="112"/>
      <c r="F49" s="112"/>
      <c r="G49" s="112"/>
      <c r="H49" s="112"/>
    </row>
    <row r="50" spans="1:8" ht="31.5">
      <c r="A50" s="8">
        <v>1</v>
      </c>
      <c r="B50" s="9" t="s">
        <v>261</v>
      </c>
      <c r="C50" s="9" t="s">
        <v>214</v>
      </c>
      <c r="D50" s="9" t="s">
        <v>215</v>
      </c>
      <c r="E50" s="112">
        <v>280000</v>
      </c>
      <c r="F50" s="112">
        <v>168000</v>
      </c>
      <c r="G50" s="112">
        <f>'Bảng 6'!G49*'Bang 5'!$G$9</f>
        <v>112000</v>
      </c>
      <c r="H50" s="112"/>
    </row>
    <row r="51" spans="1:8" ht="31.5">
      <c r="A51" s="8">
        <v>2</v>
      </c>
      <c r="B51" s="9" t="s">
        <v>262</v>
      </c>
      <c r="C51" s="9" t="s">
        <v>216</v>
      </c>
      <c r="D51" s="9" t="s">
        <v>217</v>
      </c>
      <c r="E51" s="112">
        <v>200000</v>
      </c>
      <c r="F51" s="112"/>
      <c r="G51" s="112"/>
      <c r="H51" s="112"/>
    </row>
    <row r="52" spans="1:7" ht="15.75">
      <c r="A52" s="137" t="s">
        <v>25</v>
      </c>
      <c r="B52" s="137"/>
      <c r="C52" s="137"/>
      <c r="D52" s="137"/>
      <c r="E52" s="138"/>
      <c r="F52" s="138"/>
      <c r="G52" s="138"/>
    </row>
  </sheetData>
  <sheetProtection/>
  <mergeCells count="14">
    <mergeCell ref="A2:H2"/>
    <mergeCell ref="A4:H4"/>
    <mergeCell ref="A3:H3"/>
    <mergeCell ref="B48:D48"/>
    <mergeCell ref="A7:A8"/>
    <mergeCell ref="C7:D7"/>
    <mergeCell ref="B7:B8"/>
    <mergeCell ref="E7:H7"/>
    <mergeCell ref="A52:G52"/>
    <mergeCell ref="B21:D21"/>
    <mergeCell ref="B28:D28"/>
    <mergeCell ref="B31:D31"/>
    <mergeCell ref="B40:D40"/>
    <mergeCell ref="B22:D22"/>
  </mergeCells>
  <printOptions/>
  <pageMargins left="0.35433070866141736" right="0.2362204724409449" top="0.984251968503937" bottom="0.7874015748031497" header="0.2755905511811024" footer="0.5118110236220472"/>
  <pageSetup firstPageNumber="127" useFirstPageNumber="1" horizontalDpi="600" verticalDpi="600" orientation="landscape" paperSize="9" scale="9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Z58"/>
  <sheetViews>
    <sheetView view="pageBreakPreview" zoomScaleSheetLayoutView="100" workbookViewId="0" topLeftCell="A1">
      <selection activeCell="A5" sqref="A5"/>
    </sheetView>
  </sheetViews>
  <sheetFormatPr defaultColWidth="9.140625" defaultRowHeight="15"/>
  <cols>
    <col min="1" max="1" width="5.421875" style="2" customWidth="1"/>
    <col min="2" max="2" width="20.421875" style="2" customWidth="1"/>
    <col min="3" max="3" width="22.8515625" style="2" customWidth="1"/>
    <col min="4" max="4" width="20.8515625" style="2" customWidth="1"/>
    <col min="5" max="6" width="11.421875" style="2" bestFit="1" customWidth="1"/>
    <col min="7" max="7" width="9.8515625" style="2" customWidth="1"/>
    <col min="8" max="8" width="9.8515625" style="2" bestFit="1" customWidth="1"/>
    <col min="9" max="9" width="11.421875" style="24" bestFit="1" customWidth="1"/>
    <col min="10" max="10" width="10.421875" style="25" customWidth="1"/>
    <col min="11" max="11" width="10.140625" style="2" customWidth="1"/>
    <col min="12" max="12" width="9.8515625" style="2" bestFit="1" customWidth="1"/>
    <col min="13" max="13" width="13.140625" style="2" customWidth="1"/>
    <col min="14" max="16384" width="9.140625" style="2" customWidth="1"/>
  </cols>
  <sheetData>
    <row r="1" spans="1:12" s="73" customFormat="1" ht="22.5" customHeight="1">
      <c r="A1" s="71" t="s">
        <v>199</v>
      </c>
      <c r="B1" s="72"/>
      <c r="C1" s="72"/>
      <c r="D1" s="72"/>
      <c r="E1" s="72"/>
      <c r="F1" s="72"/>
      <c r="G1" s="72"/>
      <c r="H1" s="72"/>
      <c r="I1" s="72"/>
      <c r="J1" s="72"/>
      <c r="K1" s="72"/>
      <c r="L1" s="72"/>
    </row>
    <row r="2" spans="1:12" s="73" customFormat="1" ht="15.75">
      <c r="A2" s="146" t="s">
        <v>201</v>
      </c>
      <c r="B2" s="146"/>
      <c r="C2" s="146"/>
      <c r="D2" s="146"/>
      <c r="E2" s="146"/>
      <c r="F2" s="146"/>
      <c r="G2" s="146"/>
      <c r="H2" s="146"/>
      <c r="I2" s="146"/>
      <c r="J2" s="146"/>
      <c r="K2" s="146"/>
      <c r="L2" s="146"/>
    </row>
    <row r="3" spans="1:26" s="77" customFormat="1" ht="15" customHeight="1">
      <c r="A3" s="148" t="str">
        <f>'Bang 5'!A4:H4</f>
        <v>(Ban hành kèm theo Quyết định số:  32/2019/QĐ-UBND ngày 20 tháng 12 năm 2019 của Ủy ban nhân dân tỉnh Lạng Sơn)</v>
      </c>
      <c r="B3" s="148"/>
      <c r="C3" s="148"/>
      <c r="D3" s="148"/>
      <c r="E3" s="148"/>
      <c r="F3" s="148"/>
      <c r="G3" s="148"/>
      <c r="H3" s="148"/>
      <c r="I3" s="148"/>
      <c r="J3" s="148"/>
      <c r="K3" s="148"/>
      <c r="L3" s="148"/>
      <c r="M3" s="76"/>
      <c r="N3" s="76"/>
      <c r="O3" s="76"/>
      <c r="P3" s="76"/>
      <c r="Q3" s="76"/>
      <c r="R3" s="76"/>
      <c r="S3" s="76"/>
      <c r="T3" s="76"/>
      <c r="U3" s="76"/>
      <c r="V3" s="76"/>
      <c r="W3" s="76"/>
      <c r="X3" s="76"/>
      <c r="Y3" s="76"/>
      <c r="Z3" s="76"/>
    </row>
    <row r="4" spans="1:24" s="77" customFormat="1" ht="17.25" customHeight="1">
      <c r="A4" s="78" t="s">
        <v>202</v>
      </c>
      <c r="B4" s="78"/>
      <c r="C4" s="79"/>
      <c r="D4" s="79"/>
      <c r="E4" s="79"/>
      <c r="F4" s="79"/>
      <c r="G4" s="80"/>
      <c r="H4" s="80"/>
      <c r="I4" s="81"/>
      <c r="J4" s="81"/>
      <c r="K4" s="81"/>
      <c r="L4" s="82"/>
      <c r="M4" s="82"/>
      <c r="N4" s="82"/>
      <c r="O4" s="82"/>
      <c r="P4" s="82"/>
      <c r="Q4" s="82"/>
      <c r="R4" s="82"/>
      <c r="S4" s="82"/>
      <c r="T4" s="82"/>
      <c r="U4" s="82"/>
      <c r="V4" s="82"/>
      <c r="W4" s="83" t="s">
        <v>203</v>
      </c>
      <c r="X4" s="84"/>
    </row>
    <row r="5" spans="1:24" s="77" customFormat="1" ht="17.25" customHeight="1">
      <c r="A5" s="71" t="s">
        <v>199</v>
      </c>
      <c r="B5" s="78"/>
      <c r="C5" s="79"/>
      <c r="D5" s="79"/>
      <c r="E5" s="79"/>
      <c r="F5" s="79"/>
      <c r="G5" s="80"/>
      <c r="H5" s="80"/>
      <c r="I5" s="81"/>
      <c r="J5" s="147" t="s">
        <v>178</v>
      </c>
      <c r="K5" s="147"/>
      <c r="L5" s="82"/>
      <c r="M5" s="82"/>
      <c r="N5" s="82"/>
      <c r="O5" s="82"/>
      <c r="P5" s="82"/>
      <c r="Q5" s="82"/>
      <c r="R5" s="82"/>
      <c r="S5" s="82"/>
      <c r="T5" s="82"/>
      <c r="U5" s="82"/>
      <c r="V5" s="82"/>
      <c r="W5" s="85"/>
      <c r="X5" s="86"/>
    </row>
    <row r="6" spans="1:12" ht="47.25" customHeight="1">
      <c r="A6" s="144" t="s">
        <v>29</v>
      </c>
      <c r="B6" s="145" t="s">
        <v>0</v>
      </c>
      <c r="C6" s="144" t="s">
        <v>44</v>
      </c>
      <c r="D6" s="144" t="s">
        <v>45</v>
      </c>
      <c r="E6" s="149" t="s">
        <v>26</v>
      </c>
      <c r="F6" s="150"/>
      <c r="G6" s="150"/>
      <c r="H6" s="151"/>
      <c r="I6" s="144" t="s">
        <v>27</v>
      </c>
      <c r="J6" s="144"/>
      <c r="K6" s="144"/>
      <c r="L6" s="144"/>
    </row>
    <row r="7" spans="1:12" ht="22.5" customHeight="1">
      <c r="A7" s="144"/>
      <c r="B7" s="145"/>
      <c r="C7" s="144"/>
      <c r="D7" s="144"/>
      <c r="E7" s="14" t="s">
        <v>1</v>
      </c>
      <c r="F7" s="14" t="s">
        <v>2</v>
      </c>
      <c r="G7" s="14" t="s">
        <v>3</v>
      </c>
      <c r="H7" s="4" t="s">
        <v>170</v>
      </c>
      <c r="I7" s="13" t="s">
        <v>1</v>
      </c>
      <c r="J7" s="13" t="s">
        <v>2</v>
      </c>
      <c r="K7" s="13" t="s">
        <v>3</v>
      </c>
      <c r="L7" s="4" t="s">
        <v>170</v>
      </c>
    </row>
    <row r="8" spans="1:12" ht="24.75" customHeight="1">
      <c r="A8" s="5" t="s">
        <v>4</v>
      </c>
      <c r="B8" s="6" t="s">
        <v>9</v>
      </c>
      <c r="C8" s="6"/>
      <c r="D8" s="6"/>
      <c r="E8" s="10"/>
      <c r="F8" s="7"/>
      <c r="G8" s="7"/>
      <c r="H8" s="105">
        <v>0.2</v>
      </c>
      <c r="I8" s="105"/>
      <c r="J8" s="105"/>
      <c r="K8" s="105"/>
      <c r="L8" s="106">
        <v>0.7</v>
      </c>
    </row>
    <row r="9" spans="1:12" ht="35.25" customHeight="1">
      <c r="A9" s="8">
        <v>1</v>
      </c>
      <c r="B9" s="9" t="s">
        <v>180</v>
      </c>
      <c r="C9" s="9" t="s">
        <v>222</v>
      </c>
      <c r="D9" s="9" t="s">
        <v>151</v>
      </c>
      <c r="E9" s="112">
        <v>1000000</v>
      </c>
      <c r="F9" s="112">
        <v>600000</v>
      </c>
      <c r="G9" s="112">
        <v>400000</v>
      </c>
      <c r="H9" s="112">
        <f>E9*$H$8</f>
        <v>200000</v>
      </c>
      <c r="I9" s="112">
        <v>700000</v>
      </c>
      <c r="J9" s="112">
        <v>420000</v>
      </c>
      <c r="K9" s="112">
        <v>280000</v>
      </c>
      <c r="L9" s="112">
        <f>H9*$L$8</f>
        <v>140000</v>
      </c>
    </row>
    <row r="10" spans="1:12" ht="31.5">
      <c r="A10" s="8">
        <v>2</v>
      </c>
      <c r="B10" s="9" t="s">
        <v>66</v>
      </c>
      <c r="C10" s="9" t="s">
        <v>223</v>
      </c>
      <c r="D10" s="9" t="s">
        <v>164</v>
      </c>
      <c r="E10" s="112">
        <v>2000000</v>
      </c>
      <c r="F10" s="112">
        <v>1200000</v>
      </c>
      <c r="G10" s="112">
        <v>800000</v>
      </c>
      <c r="H10" s="112">
        <f aca="true" t="shared" si="0" ref="H10:H33">E10*$H$8</f>
        <v>400000</v>
      </c>
      <c r="I10" s="112">
        <v>1400000</v>
      </c>
      <c r="J10" s="112">
        <v>840000</v>
      </c>
      <c r="K10" s="112">
        <v>560000</v>
      </c>
      <c r="L10" s="112">
        <f aca="true" t="shared" si="1" ref="L10:L33">H10*$L$8</f>
        <v>280000</v>
      </c>
    </row>
    <row r="11" spans="1:12" ht="41.25" customHeight="1">
      <c r="A11" s="8">
        <v>3</v>
      </c>
      <c r="B11" s="9" t="s">
        <v>181</v>
      </c>
      <c r="C11" s="9" t="s">
        <v>152</v>
      </c>
      <c r="D11" s="9" t="s">
        <v>153</v>
      </c>
      <c r="E11" s="112">
        <v>900000</v>
      </c>
      <c r="F11" s="112">
        <v>540000</v>
      </c>
      <c r="G11" s="112">
        <v>360000</v>
      </c>
      <c r="H11" s="112">
        <f t="shared" si="0"/>
        <v>180000</v>
      </c>
      <c r="I11" s="112">
        <v>630000</v>
      </c>
      <c r="J11" s="112">
        <v>378000</v>
      </c>
      <c r="K11" s="112">
        <v>252000</v>
      </c>
      <c r="L11" s="112">
        <f t="shared" si="1"/>
        <v>125999.99999999999</v>
      </c>
    </row>
    <row r="12" spans="1:12" ht="52.5" customHeight="1">
      <c r="A12" s="8">
        <v>4</v>
      </c>
      <c r="B12" s="9" t="s">
        <v>182</v>
      </c>
      <c r="C12" s="9" t="s">
        <v>224</v>
      </c>
      <c r="D12" s="9" t="s">
        <v>225</v>
      </c>
      <c r="E12" s="112">
        <v>700000</v>
      </c>
      <c r="F12" s="112">
        <v>420000</v>
      </c>
      <c r="G12" s="112">
        <v>280000</v>
      </c>
      <c r="H12" s="112">
        <f t="shared" si="0"/>
        <v>140000</v>
      </c>
      <c r="I12" s="112">
        <v>489999.99999999994</v>
      </c>
      <c r="J12" s="112">
        <v>293999.99999999994</v>
      </c>
      <c r="K12" s="112">
        <v>196000</v>
      </c>
      <c r="L12" s="112">
        <f t="shared" si="1"/>
        <v>98000</v>
      </c>
    </row>
    <row r="13" spans="1:12" ht="54.75" customHeight="1">
      <c r="A13" s="8">
        <v>5</v>
      </c>
      <c r="B13" s="9" t="s">
        <v>266</v>
      </c>
      <c r="C13" s="9" t="s">
        <v>226</v>
      </c>
      <c r="D13" s="9" t="s">
        <v>227</v>
      </c>
      <c r="E13" s="112">
        <v>700000</v>
      </c>
      <c r="F13" s="112">
        <v>420000</v>
      </c>
      <c r="G13" s="112">
        <v>280000</v>
      </c>
      <c r="H13" s="112">
        <f t="shared" si="0"/>
        <v>140000</v>
      </c>
      <c r="I13" s="112">
        <v>489999.99999999994</v>
      </c>
      <c r="J13" s="112">
        <v>293999.99999999994</v>
      </c>
      <c r="K13" s="112">
        <v>196000</v>
      </c>
      <c r="L13" s="112">
        <f t="shared" si="1"/>
        <v>98000</v>
      </c>
    </row>
    <row r="14" spans="1:12" ht="47.25">
      <c r="A14" s="8">
        <v>6</v>
      </c>
      <c r="B14" s="9" t="s">
        <v>264</v>
      </c>
      <c r="C14" s="9" t="s">
        <v>228</v>
      </c>
      <c r="D14" s="9" t="s">
        <v>229</v>
      </c>
      <c r="E14" s="112">
        <v>500000</v>
      </c>
      <c r="F14" s="112">
        <v>300000</v>
      </c>
      <c r="G14" s="112">
        <v>200000</v>
      </c>
      <c r="H14" s="112"/>
      <c r="I14" s="112">
        <v>350000</v>
      </c>
      <c r="J14" s="112">
        <v>210000</v>
      </c>
      <c r="K14" s="112">
        <v>140000</v>
      </c>
      <c r="L14" s="112"/>
    </row>
    <row r="15" spans="1:12" ht="22.5" customHeight="1">
      <c r="A15" s="8">
        <v>7</v>
      </c>
      <c r="B15" s="31" t="s">
        <v>183</v>
      </c>
      <c r="C15" s="9" t="s">
        <v>230</v>
      </c>
      <c r="D15" s="9" t="s">
        <v>231</v>
      </c>
      <c r="E15" s="112">
        <v>700000</v>
      </c>
      <c r="F15" s="112">
        <v>420000</v>
      </c>
      <c r="G15" s="112">
        <v>280000</v>
      </c>
      <c r="H15" s="112">
        <f t="shared" si="0"/>
        <v>140000</v>
      </c>
      <c r="I15" s="112">
        <v>489999.99999999994</v>
      </c>
      <c r="J15" s="112">
        <v>293999.99999999994</v>
      </c>
      <c r="K15" s="112">
        <v>196000</v>
      </c>
      <c r="L15" s="112">
        <f t="shared" si="1"/>
        <v>98000</v>
      </c>
    </row>
    <row r="16" spans="1:12" ht="47.25">
      <c r="A16" s="8">
        <v>8</v>
      </c>
      <c r="B16" s="9" t="s">
        <v>184</v>
      </c>
      <c r="C16" s="9" t="s">
        <v>232</v>
      </c>
      <c r="D16" s="9" t="s">
        <v>155</v>
      </c>
      <c r="E16" s="112">
        <v>700000</v>
      </c>
      <c r="F16" s="112">
        <v>420000</v>
      </c>
      <c r="G16" s="112">
        <v>280000</v>
      </c>
      <c r="H16" s="112">
        <f t="shared" si="0"/>
        <v>140000</v>
      </c>
      <c r="I16" s="112">
        <v>489999.99999999994</v>
      </c>
      <c r="J16" s="112">
        <v>293999.99999999994</v>
      </c>
      <c r="K16" s="112">
        <v>196000</v>
      </c>
      <c r="L16" s="112">
        <f t="shared" si="1"/>
        <v>98000</v>
      </c>
    </row>
    <row r="17" spans="1:12" ht="15.75">
      <c r="A17" s="8">
        <v>9</v>
      </c>
      <c r="B17" s="9" t="s">
        <v>185</v>
      </c>
      <c r="C17" s="9" t="s">
        <v>233</v>
      </c>
      <c r="D17" s="9" t="s">
        <v>234</v>
      </c>
      <c r="E17" s="112">
        <v>800000</v>
      </c>
      <c r="F17" s="112">
        <v>480000</v>
      </c>
      <c r="G17" s="112">
        <v>320000</v>
      </c>
      <c r="H17" s="112">
        <f t="shared" si="0"/>
        <v>160000</v>
      </c>
      <c r="I17" s="112">
        <v>560000</v>
      </c>
      <c r="J17" s="112">
        <v>336000</v>
      </c>
      <c r="K17" s="112">
        <v>224000</v>
      </c>
      <c r="L17" s="112">
        <f t="shared" si="1"/>
        <v>112000</v>
      </c>
    </row>
    <row r="18" spans="1:12" ht="51.75" customHeight="1">
      <c r="A18" s="8">
        <v>10</v>
      </c>
      <c r="B18" s="9" t="s">
        <v>186</v>
      </c>
      <c r="C18" s="9" t="s">
        <v>235</v>
      </c>
      <c r="D18" s="9" t="s">
        <v>236</v>
      </c>
      <c r="E18" s="112">
        <v>950000</v>
      </c>
      <c r="F18" s="112">
        <f>E18*0.6</f>
        <v>570000</v>
      </c>
      <c r="G18" s="112">
        <f>E18*0.4</f>
        <v>380000</v>
      </c>
      <c r="H18" s="112">
        <f>E18*0.2</f>
        <v>190000</v>
      </c>
      <c r="I18" s="112">
        <f>E18*0.7</f>
        <v>665000</v>
      </c>
      <c r="J18" s="112">
        <f>I18*0.6</f>
        <v>399000</v>
      </c>
      <c r="K18" s="112">
        <f>I18*0.4</f>
        <v>266000</v>
      </c>
      <c r="L18" s="112">
        <f>I18*0.2</f>
        <v>133000</v>
      </c>
    </row>
    <row r="19" spans="1:12" ht="31.5">
      <c r="A19" s="8">
        <v>11</v>
      </c>
      <c r="B19" s="9" t="s">
        <v>187</v>
      </c>
      <c r="C19" s="9" t="s">
        <v>237</v>
      </c>
      <c r="D19" s="9" t="s">
        <v>156</v>
      </c>
      <c r="E19" s="112">
        <v>600000</v>
      </c>
      <c r="F19" s="112">
        <f>E19*0.6</f>
        <v>360000</v>
      </c>
      <c r="G19" s="112">
        <f>E19*0.4</f>
        <v>240000</v>
      </c>
      <c r="H19" s="112"/>
      <c r="I19" s="112">
        <f>E19*0.7</f>
        <v>420000</v>
      </c>
      <c r="J19" s="112">
        <f>I19*0.6</f>
        <v>252000</v>
      </c>
      <c r="K19" s="112">
        <f>I19*0.4</f>
        <v>168000</v>
      </c>
      <c r="L19" s="112"/>
    </row>
    <row r="20" spans="1:12" ht="35.25" customHeight="1">
      <c r="A20" s="8">
        <v>12</v>
      </c>
      <c r="B20" s="139" t="s">
        <v>212</v>
      </c>
      <c r="C20" s="140"/>
      <c r="D20" s="141"/>
      <c r="E20" s="112">
        <v>700000</v>
      </c>
      <c r="F20" s="112">
        <v>420000</v>
      </c>
      <c r="G20" s="112">
        <v>280000</v>
      </c>
      <c r="H20" s="112">
        <f t="shared" si="0"/>
        <v>140000</v>
      </c>
      <c r="I20" s="112">
        <v>489999.99999999994</v>
      </c>
      <c r="J20" s="112">
        <v>293999.99999999994</v>
      </c>
      <c r="K20" s="112">
        <v>196000</v>
      </c>
      <c r="L20" s="112">
        <f t="shared" si="1"/>
        <v>98000</v>
      </c>
    </row>
    <row r="21" spans="1:12" ht="25.5" customHeight="1">
      <c r="A21" s="8">
        <v>13</v>
      </c>
      <c r="B21" s="139" t="s">
        <v>10</v>
      </c>
      <c r="C21" s="140"/>
      <c r="D21" s="141"/>
      <c r="E21" s="112">
        <v>500000</v>
      </c>
      <c r="F21" s="112">
        <v>300000</v>
      </c>
      <c r="G21" s="112">
        <v>200000</v>
      </c>
      <c r="H21" s="112"/>
      <c r="I21" s="112">
        <v>350000</v>
      </c>
      <c r="J21" s="112">
        <v>210000</v>
      </c>
      <c r="K21" s="112">
        <v>140000</v>
      </c>
      <c r="L21" s="112"/>
    </row>
    <row r="22" spans="1:12" ht="24.75" customHeight="1">
      <c r="A22" s="5" t="s">
        <v>8</v>
      </c>
      <c r="B22" s="6" t="s">
        <v>12</v>
      </c>
      <c r="C22" s="6"/>
      <c r="D22" s="6"/>
      <c r="E22" s="112"/>
      <c r="F22" s="112"/>
      <c r="G22" s="112"/>
      <c r="H22" s="112"/>
      <c r="I22" s="112"/>
      <c r="J22" s="112"/>
      <c r="K22" s="112"/>
      <c r="L22" s="112"/>
    </row>
    <row r="23" spans="1:12" ht="47.25">
      <c r="A23" s="8">
        <v>1</v>
      </c>
      <c r="B23" s="9" t="s">
        <v>183</v>
      </c>
      <c r="C23" s="9" t="s">
        <v>238</v>
      </c>
      <c r="D23" s="9" t="s">
        <v>239</v>
      </c>
      <c r="E23" s="112">
        <v>800000</v>
      </c>
      <c r="F23" s="112">
        <v>480000</v>
      </c>
      <c r="G23" s="112">
        <v>320000</v>
      </c>
      <c r="H23" s="112">
        <f t="shared" si="0"/>
        <v>160000</v>
      </c>
      <c r="I23" s="112">
        <v>560000</v>
      </c>
      <c r="J23" s="112">
        <v>336000</v>
      </c>
      <c r="K23" s="112">
        <v>224000</v>
      </c>
      <c r="L23" s="112">
        <f t="shared" si="1"/>
        <v>112000</v>
      </c>
    </row>
    <row r="24" spans="1:12" ht="52.5" customHeight="1">
      <c r="A24" s="8">
        <v>2</v>
      </c>
      <c r="B24" s="9" t="s">
        <v>184</v>
      </c>
      <c r="C24" s="9" t="s">
        <v>239</v>
      </c>
      <c r="D24" s="9" t="s">
        <v>240</v>
      </c>
      <c r="E24" s="112">
        <v>400000</v>
      </c>
      <c r="F24" s="112">
        <v>240000</v>
      </c>
      <c r="G24" s="112">
        <v>160000</v>
      </c>
      <c r="H24" s="112"/>
      <c r="I24" s="112">
        <v>280000</v>
      </c>
      <c r="J24" s="112">
        <v>168000</v>
      </c>
      <c r="K24" s="112"/>
      <c r="L24" s="112"/>
    </row>
    <row r="25" spans="1:12" ht="47.25">
      <c r="A25" s="8">
        <v>3</v>
      </c>
      <c r="B25" s="9" t="s">
        <v>185</v>
      </c>
      <c r="C25" s="9" t="s">
        <v>240</v>
      </c>
      <c r="D25" s="9" t="s">
        <v>241</v>
      </c>
      <c r="E25" s="112">
        <v>800000</v>
      </c>
      <c r="F25" s="112">
        <v>480000</v>
      </c>
      <c r="G25" s="112">
        <v>320000</v>
      </c>
      <c r="H25" s="112">
        <f t="shared" si="0"/>
        <v>160000</v>
      </c>
      <c r="I25" s="112">
        <v>560000</v>
      </c>
      <c r="J25" s="112">
        <v>336000</v>
      </c>
      <c r="K25" s="112">
        <v>224000</v>
      </c>
      <c r="L25" s="112">
        <f t="shared" si="1"/>
        <v>112000</v>
      </c>
    </row>
    <row r="26" spans="1:12" ht="52.5" customHeight="1">
      <c r="A26" s="8">
        <v>4</v>
      </c>
      <c r="B26" s="9" t="s">
        <v>265</v>
      </c>
      <c r="C26" s="9" t="s">
        <v>242</v>
      </c>
      <c r="D26" s="9" t="s">
        <v>243</v>
      </c>
      <c r="E26" s="112">
        <v>500000</v>
      </c>
      <c r="F26" s="112">
        <v>300000</v>
      </c>
      <c r="G26" s="112">
        <v>200000</v>
      </c>
      <c r="H26" s="112"/>
      <c r="I26" s="112">
        <v>350000</v>
      </c>
      <c r="J26" s="112">
        <v>210000</v>
      </c>
      <c r="K26" s="112">
        <v>140000</v>
      </c>
      <c r="L26" s="112"/>
    </row>
    <row r="27" spans="1:12" ht="39.75" customHeight="1">
      <c r="A27" s="8">
        <v>5</v>
      </c>
      <c r="B27" s="139" t="s">
        <v>173</v>
      </c>
      <c r="C27" s="140"/>
      <c r="D27" s="141"/>
      <c r="E27" s="112">
        <v>400000</v>
      </c>
      <c r="F27" s="112">
        <v>240000</v>
      </c>
      <c r="G27" s="112"/>
      <c r="H27" s="112"/>
      <c r="I27" s="112">
        <v>280000</v>
      </c>
      <c r="J27" s="112">
        <v>168000</v>
      </c>
      <c r="K27" s="112"/>
      <c r="L27" s="112"/>
    </row>
    <row r="28" spans="1:12" ht="15.75">
      <c r="A28" s="5" t="s">
        <v>11</v>
      </c>
      <c r="B28" s="6" t="s">
        <v>14</v>
      </c>
      <c r="C28" s="6"/>
      <c r="D28" s="6"/>
      <c r="E28" s="112"/>
      <c r="F28" s="112"/>
      <c r="G28" s="112"/>
      <c r="H28" s="112"/>
      <c r="I28" s="112"/>
      <c r="J28" s="112"/>
      <c r="K28" s="112"/>
      <c r="L28" s="112"/>
    </row>
    <row r="29" spans="1:12" ht="39.75" customHeight="1">
      <c r="A29" s="8">
        <v>1</v>
      </c>
      <c r="B29" s="9" t="s">
        <v>154</v>
      </c>
      <c r="C29" s="11" t="s">
        <v>244</v>
      </c>
      <c r="D29" s="11" t="s">
        <v>245</v>
      </c>
      <c r="E29" s="112">
        <v>500000</v>
      </c>
      <c r="F29" s="112">
        <v>300000</v>
      </c>
      <c r="G29" s="112">
        <v>200000</v>
      </c>
      <c r="H29" s="112"/>
      <c r="I29" s="112">
        <v>350000</v>
      </c>
      <c r="J29" s="112">
        <v>210000</v>
      </c>
      <c r="K29" s="112">
        <v>140000</v>
      </c>
      <c r="L29" s="112"/>
    </row>
    <row r="30" spans="1:12" ht="68.25" customHeight="1">
      <c r="A30" s="8">
        <v>2</v>
      </c>
      <c r="B30" s="139" t="s">
        <v>174</v>
      </c>
      <c r="C30" s="140"/>
      <c r="D30" s="141"/>
      <c r="E30" s="112">
        <v>500000</v>
      </c>
      <c r="F30" s="112">
        <v>300000</v>
      </c>
      <c r="G30" s="112">
        <v>200000</v>
      </c>
      <c r="H30" s="112"/>
      <c r="I30" s="112">
        <v>350000</v>
      </c>
      <c r="J30" s="112">
        <v>210000</v>
      </c>
      <c r="K30" s="112">
        <v>140000</v>
      </c>
      <c r="L30" s="112"/>
    </row>
    <row r="31" spans="1:12" ht="27.75" customHeight="1">
      <c r="A31" s="5" t="s">
        <v>13</v>
      </c>
      <c r="B31" s="69" t="s">
        <v>16</v>
      </c>
      <c r="C31" s="69"/>
      <c r="D31" s="69"/>
      <c r="E31" s="112"/>
      <c r="F31" s="112"/>
      <c r="G31" s="112"/>
      <c r="H31" s="112"/>
      <c r="I31" s="112"/>
      <c r="J31" s="112"/>
      <c r="K31" s="112"/>
      <c r="L31" s="112"/>
    </row>
    <row r="32" spans="1:12" ht="47.25">
      <c r="A32" s="8">
        <v>1</v>
      </c>
      <c r="B32" s="9" t="s">
        <v>154</v>
      </c>
      <c r="C32" s="9" t="s">
        <v>246</v>
      </c>
      <c r="D32" s="9" t="s">
        <v>247</v>
      </c>
      <c r="E32" s="112">
        <v>600000</v>
      </c>
      <c r="F32" s="112">
        <v>360000</v>
      </c>
      <c r="G32" s="112">
        <v>240000</v>
      </c>
      <c r="H32" s="112">
        <f t="shared" si="0"/>
        <v>120000</v>
      </c>
      <c r="I32" s="112">
        <v>420000</v>
      </c>
      <c r="J32" s="112">
        <v>252000</v>
      </c>
      <c r="K32" s="112">
        <v>168000</v>
      </c>
      <c r="L32" s="112">
        <f t="shared" si="1"/>
        <v>84000</v>
      </c>
    </row>
    <row r="33" spans="1:12" ht="47.25">
      <c r="A33" s="8">
        <v>2</v>
      </c>
      <c r="B33" s="9" t="s">
        <v>157</v>
      </c>
      <c r="C33" s="9" t="s">
        <v>248</v>
      </c>
      <c r="D33" s="9" t="s">
        <v>249</v>
      </c>
      <c r="E33" s="112">
        <v>1080000</v>
      </c>
      <c r="F33" s="112">
        <v>648000</v>
      </c>
      <c r="G33" s="112">
        <v>432000</v>
      </c>
      <c r="H33" s="112">
        <f t="shared" si="0"/>
        <v>216000</v>
      </c>
      <c r="I33" s="112">
        <v>760000</v>
      </c>
      <c r="J33" s="112">
        <v>456000</v>
      </c>
      <c r="K33" s="112">
        <v>304000</v>
      </c>
      <c r="L33" s="112">
        <f t="shared" si="1"/>
        <v>151200</v>
      </c>
    </row>
    <row r="34" spans="1:12" ht="47.25">
      <c r="A34" s="8">
        <v>3</v>
      </c>
      <c r="B34" s="9" t="s">
        <v>158</v>
      </c>
      <c r="C34" s="9" t="s">
        <v>248</v>
      </c>
      <c r="D34" s="9" t="s">
        <v>249</v>
      </c>
      <c r="E34" s="112">
        <v>300000</v>
      </c>
      <c r="F34" s="112">
        <v>180000</v>
      </c>
      <c r="G34" s="112">
        <v>120000</v>
      </c>
      <c r="H34" s="112"/>
      <c r="I34" s="112">
        <v>210000</v>
      </c>
      <c r="J34" s="112">
        <v>126000</v>
      </c>
      <c r="K34" s="112"/>
      <c r="L34" s="112"/>
    </row>
    <row r="35" spans="1:12" ht="15.75">
      <c r="A35" s="5" t="s">
        <v>15</v>
      </c>
      <c r="B35" s="6" t="s">
        <v>18</v>
      </c>
      <c r="C35" s="6"/>
      <c r="D35" s="6"/>
      <c r="E35" s="112"/>
      <c r="F35" s="112"/>
      <c r="G35" s="112"/>
      <c r="H35" s="112"/>
      <c r="I35" s="112"/>
      <c r="J35" s="112"/>
      <c r="K35" s="112"/>
      <c r="L35" s="112"/>
    </row>
    <row r="36" spans="1:12" ht="78.75">
      <c r="A36" s="8">
        <v>1</v>
      </c>
      <c r="B36" s="9" t="s">
        <v>175</v>
      </c>
      <c r="C36" s="9" t="s">
        <v>250</v>
      </c>
      <c r="D36" s="9" t="s">
        <v>251</v>
      </c>
      <c r="E36" s="112">
        <v>450000</v>
      </c>
      <c r="F36" s="112">
        <v>270000</v>
      </c>
      <c r="G36" s="112">
        <v>180000</v>
      </c>
      <c r="H36" s="112"/>
      <c r="I36" s="112">
        <v>315000</v>
      </c>
      <c r="J36" s="112">
        <v>189000</v>
      </c>
      <c r="K36" s="112">
        <v>126000</v>
      </c>
      <c r="L36" s="112"/>
    </row>
    <row r="37" spans="1:12" ht="78.75">
      <c r="A37" s="8">
        <v>2</v>
      </c>
      <c r="B37" s="9" t="s">
        <v>175</v>
      </c>
      <c r="C37" s="9" t="s">
        <v>165</v>
      </c>
      <c r="D37" s="9" t="s">
        <v>166</v>
      </c>
      <c r="E37" s="112">
        <v>300000</v>
      </c>
      <c r="F37" s="112">
        <v>180000</v>
      </c>
      <c r="G37" s="112">
        <v>120000</v>
      </c>
      <c r="H37" s="112"/>
      <c r="I37" s="112">
        <v>210000</v>
      </c>
      <c r="J37" s="112">
        <v>126000</v>
      </c>
      <c r="K37" s="112"/>
      <c r="L37" s="112"/>
    </row>
    <row r="38" spans="1:12" ht="15.75">
      <c r="A38" s="5" t="s">
        <v>17</v>
      </c>
      <c r="B38" s="6" t="s">
        <v>20</v>
      </c>
      <c r="C38" s="6"/>
      <c r="D38" s="6"/>
      <c r="E38" s="112"/>
      <c r="F38" s="112"/>
      <c r="G38" s="112"/>
      <c r="H38" s="112"/>
      <c r="I38" s="112"/>
      <c r="J38" s="112"/>
      <c r="K38" s="112"/>
      <c r="L38" s="112"/>
    </row>
    <row r="39" spans="1:12" ht="42" customHeight="1">
      <c r="A39" s="8">
        <v>1</v>
      </c>
      <c r="B39" s="139" t="s">
        <v>21</v>
      </c>
      <c r="C39" s="140"/>
      <c r="D39" s="141"/>
      <c r="E39" s="112">
        <v>450000</v>
      </c>
      <c r="F39" s="112">
        <v>270000</v>
      </c>
      <c r="G39" s="112">
        <v>180000</v>
      </c>
      <c r="H39" s="112"/>
      <c r="I39" s="112">
        <v>315000</v>
      </c>
      <c r="J39" s="112">
        <v>189000</v>
      </c>
      <c r="K39" s="112">
        <v>126000</v>
      </c>
      <c r="L39" s="112"/>
    </row>
    <row r="40" spans="1:12" ht="42" customHeight="1">
      <c r="A40" s="8">
        <v>2</v>
      </c>
      <c r="B40" s="9" t="s">
        <v>256</v>
      </c>
      <c r="C40" s="9" t="s">
        <v>252</v>
      </c>
      <c r="D40" s="9" t="s">
        <v>253</v>
      </c>
      <c r="E40" s="112">
        <v>350000</v>
      </c>
      <c r="F40" s="112">
        <v>210000</v>
      </c>
      <c r="G40" s="112">
        <f>E40*0.4</f>
        <v>140000</v>
      </c>
      <c r="H40" s="112"/>
      <c r="I40" s="112">
        <v>244999.99999999997</v>
      </c>
      <c r="J40" s="112">
        <v>146999.99999999997</v>
      </c>
      <c r="K40" s="112">
        <v>98000</v>
      </c>
      <c r="L40" s="112"/>
    </row>
    <row r="41" spans="1:12" ht="36.75" customHeight="1">
      <c r="A41" s="8">
        <v>3</v>
      </c>
      <c r="B41" s="11" t="s">
        <v>258</v>
      </c>
      <c r="C41" s="11" t="s">
        <v>252</v>
      </c>
      <c r="D41" s="11" t="s">
        <v>254</v>
      </c>
      <c r="E41" s="112">
        <v>350000</v>
      </c>
      <c r="F41" s="112">
        <v>210000</v>
      </c>
      <c r="G41" s="112">
        <f>E41*0.4</f>
        <v>140000</v>
      </c>
      <c r="H41" s="112"/>
      <c r="I41" s="112">
        <v>244999.99999999997</v>
      </c>
      <c r="J41" s="112">
        <v>146999.99999999997</v>
      </c>
      <c r="K41" s="112">
        <v>98000</v>
      </c>
      <c r="L41" s="112"/>
    </row>
    <row r="42" spans="1:12" ht="66" customHeight="1">
      <c r="A42" s="8">
        <v>4</v>
      </c>
      <c r="B42" s="9" t="s">
        <v>188</v>
      </c>
      <c r="C42" s="9" t="s">
        <v>255</v>
      </c>
      <c r="D42" s="9" t="s">
        <v>159</v>
      </c>
      <c r="E42" s="112">
        <v>350000</v>
      </c>
      <c r="F42" s="112">
        <v>210000</v>
      </c>
      <c r="G42" s="112">
        <f>E42*0.4</f>
        <v>140000</v>
      </c>
      <c r="H42" s="112"/>
      <c r="I42" s="112">
        <v>244999.99999999997</v>
      </c>
      <c r="J42" s="112">
        <v>146999.99999999997</v>
      </c>
      <c r="K42" s="112">
        <v>98000</v>
      </c>
      <c r="L42" s="112"/>
    </row>
    <row r="43" spans="1:12" ht="34.5" customHeight="1">
      <c r="A43" s="8">
        <v>5</v>
      </c>
      <c r="B43" s="9" t="s">
        <v>259</v>
      </c>
      <c r="C43" s="9" t="s">
        <v>160</v>
      </c>
      <c r="D43" s="9" t="s">
        <v>161</v>
      </c>
      <c r="E43" s="112">
        <v>350000</v>
      </c>
      <c r="F43" s="112">
        <v>210000</v>
      </c>
      <c r="G43" s="112">
        <f>E43*0.4</f>
        <v>140000</v>
      </c>
      <c r="H43" s="112"/>
      <c r="I43" s="112">
        <v>244999.99999999997</v>
      </c>
      <c r="J43" s="112">
        <v>146999.99999999997</v>
      </c>
      <c r="K43" s="112">
        <v>98000</v>
      </c>
      <c r="L43" s="112"/>
    </row>
    <row r="44" spans="1:12" ht="30.75" customHeight="1">
      <c r="A44" s="5" t="s">
        <v>19</v>
      </c>
      <c r="B44" s="6" t="s">
        <v>23</v>
      </c>
      <c r="C44" s="6"/>
      <c r="D44" s="6"/>
      <c r="E44" s="112"/>
      <c r="F44" s="112"/>
      <c r="G44" s="112"/>
      <c r="H44" s="112"/>
      <c r="I44" s="112"/>
      <c r="J44" s="112"/>
      <c r="K44" s="112"/>
      <c r="L44" s="112"/>
    </row>
    <row r="45" spans="1:12" ht="47.25" customHeight="1">
      <c r="A45" s="8">
        <v>1</v>
      </c>
      <c r="B45" s="9" t="s">
        <v>260</v>
      </c>
      <c r="C45" s="9" t="s">
        <v>163</v>
      </c>
      <c r="D45" s="9" t="s">
        <v>162</v>
      </c>
      <c r="E45" s="112">
        <v>350000</v>
      </c>
      <c r="F45" s="112">
        <v>210000</v>
      </c>
      <c r="G45" s="112">
        <f>E45*0.4</f>
        <v>140000</v>
      </c>
      <c r="H45" s="112"/>
      <c r="I45" s="112">
        <v>244999.99999999997</v>
      </c>
      <c r="J45" s="112">
        <v>146999.99999999997</v>
      </c>
      <c r="K45" s="112">
        <v>98000</v>
      </c>
      <c r="L45" s="112"/>
    </row>
    <row r="46" spans="1:12" ht="47.25">
      <c r="A46" s="8">
        <v>2</v>
      </c>
      <c r="B46" s="9" t="s">
        <v>257</v>
      </c>
      <c r="C46" s="9" t="s">
        <v>213</v>
      </c>
      <c r="D46" s="9" t="s">
        <v>221</v>
      </c>
      <c r="E46" s="112">
        <v>350000</v>
      </c>
      <c r="F46" s="112">
        <v>210000</v>
      </c>
      <c r="G46" s="112">
        <f>E46*0.4</f>
        <v>140000</v>
      </c>
      <c r="H46" s="112"/>
      <c r="I46" s="112">
        <v>244999.99999999997</v>
      </c>
      <c r="J46" s="112">
        <v>146999.99999999997</v>
      </c>
      <c r="K46" s="112">
        <v>98000</v>
      </c>
      <c r="L46" s="112"/>
    </row>
    <row r="47" spans="1:12" ht="38.25" customHeight="1">
      <c r="A47" s="8">
        <v>3</v>
      </c>
      <c r="B47" s="139" t="s">
        <v>263</v>
      </c>
      <c r="C47" s="140"/>
      <c r="D47" s="141"/>
      <c r="E47" s="112">
        <v>350000</v>
      </c>
      <c r="F47" s="112">
        <v>210000</v>
      </c>
      <c r="G47" s="112">
        <f>E47*0.4</f>
        <v>140000</v>
      </c>
      <c r="H47" s="112"/>
      <c r="I47" s="112">
        <v>244999.99999999997</v>
      </c>
      <c r="J47" s="112">
        <v>146999.99999999997</v>
      </c>
      <c r="K47" s="112">
        <v>98000</v>
      </c>
      <c r="L47" s="112"/>
    </row>
    <row r="48" spans="1:12" ht="22.5" customHeight="1">
      <c r="A48" s="5" t="s">
        <v>22</v>
      </c>
      <c r="B48" s="6" t="s">
        <v>24</v>
      </c>
      <c r="C48" s="6"/>
      <c r="D48" s="6"/>
      <c r="E48" s="112"/>
      <c r="F48" s="112"/>
      <c r="G48" s="112"/>
      <c r="H48" s="112"/>
      <c r="I48" s="112"/>
      <c r="J48" s="112"/>
      <c r="K48" s="112"/>
      <c r="L48" s="112"/>
    </row>
    <row r="49" spans="1:12" ht="31.5">
      <c r="A49" s="8">
        <v>1</v>
      </c>
      <c r="B49" s="9" t="s">
        <v>261</v>
      </c>
      <c r="C49" s="9" t="s">
        <v>214</v>
      </c>
      <c r="D49" s="9" t="s">
        <v>215</v>
      </c>
      <c r="E49" s="112">
        <v>350000</v>
      </c>
      <c r="F49" s="112">
        <v>210000</v>
      </c>
      <c r="G49" s="112">
        <f>E49*0.4</f>
        <v>140000</v>
      </c>
      <c r="H49" s="112"/>
      <c r="I49" s="112">
        <v>244999.99999999997</v>
      </c>
      <c r="J49" s="112">
        <v>146999.99999999997</v>
      </c>
      <c r="K49" s="112">
        <v>98000</v>
      </c>
      <c r="L49" s="112"/>
    </row>
    <row r="50" spans="1:12" ht="47.25">
      <c r="A50" s="8">
        <v>2</v>
      </c>
      <c r="B50" s="9" t="s">
        <v>262</v>
      </c>
      <c r="C50" s="9" t="s">
        <v>216</v>
      </c>
      <c r="D50" s="9" t="s">
        <v>217</v>
      </c>
      <c r="E50" s="112">
        <v>250000</v>
      </c>
      <c r="F50" s="112"/>
      <c r="G50" s="112"/>
      <c r="H50" s="112"/>
      <c r="I50" s="112">
        <v>175000</v>
      </c>
      <c r="J50" s="112"/>
      <c r="K50" s="112"/>
      <c r="L50" s="112"/>
    </row>
    <row r="51" spans="1:12" ht="27" customHeight="1">
      <c r="A51" s="26" t="s">
        <v>25</v>
      </c>
      <c r="B51" s="26"/>
      <c r="C51" s="26"/>
      <c r="D51" s="26"/>
      <c r="E51" s="26"/>
      <c r="F51" s="26"/>
      <c r="G51" s="26"/>
      <c r="H51" s="26"/>
      <c r="I51" s="26"/>
      <c r="J51" s="26"/>
      <c r="K51" s="26"/>
      <c r="L51" s="26"/>
    </row>
    <row r="52" spans="1:12" ht="15.75">
      <c r="A52" s="155" t="s">
        <v>28</v>
      </c>
      <c r="B52" s="155"/>
      <c r="C52" s="155"/>
      <c r="D52" s="155"/>
      <c r="E52" s="155"/>
      <c r="F52" s="155"/>
      <c r="G52" s="155"/>
      <c r="H52" s="155"/>
      <c r="I52" s="155"/>
      <c r="J52" s="155"/>
      <c r="K52" s="155"/>
      <c r="L52" s="16"/>
    </row>
    <row r="53" spans="1:11" ht="27" customHeight="1">
      <c r="A53" s="12" t="s">
        <v>207</v>
      </c>
      <c r="B53" s="20"/>
      <c r="C53" s="20"/>
      <c r="D53" s="20"/>
      <c r="E53" s="21"/>
      <c r="F53" s="21"/>
      <c r="I53" s="22"/>
      <c r="J53" s="147" t="s">
        <v>178</v>
      </c>
      <c r="K53" s="147"/>
    </row>
    <row r="54" spans="1:12" ht="49.5" customHeight="1">
      <c r="A54" s="144" t="s">
        <v>29</v>
      </c>
      <c r="B54" s="144" t="s">
        <v>30</v>
      </c>
      <c r="C54" s="152" t="s">
        <v>26</v>
      </c>
      <c r="D54" s="153"/>
      <c r="E54" s="154"/>
      <c r="F54" s="144" t="s">
        <v>31</v>
      </c>
      <c r="G54" s="144"/>
      <c r="H54" s="144"/>
      <c r="I54" s="144" t="s">
        <v>27</v>
      </c>
      <c r="J54" s="144"/>
      <c r="K54" s="144"/>
      <c r="L54" s="1"/>
    </row>
    <row r="55" spans="1:11" ht="31.5">
      <c r="A55" s="144"/>
      <c r="B55" s="144"/>
      <c r="C55" s="5" t="s">
        <v>32</v>
      </c>
      <c r="D55" s="5" t="s">
        <v>33</v>
      </c>
      <c r="E55" s="5" t="s">
        <v>34</v>
      </c>
      <c r="F55" s="5" t="s">
        <v>32</v>
      </c>
      <c r="G55" s="5" t="s">
        <v>33</v>
      </c>
      <c r="H55" s="5" t="s">
        <v>34</v>
      </c>
      <c r="I55" s="5" t="s">
        <v>32</v>
      </c>
      <c r="J55" s="5" t="s">
        <v>33</v>
      </c>
      <c r="K55" s="5" t="s">
        <v>34</v>
      </c>
    </row>
    <row r="56" spans="1:11" ht="23.25" customHeight="1">
      <c r="A56" s="8">
        <v>1</v>
      </c>
      <c r="B56" s="17" t="s">
        <v>204</v>
      </c>
      <c r="C56" s="113">
        <v>220000</v>
      </c>
      <c r="D56" s="114">
        <v>175000</v>
      </c>
      <c r="E56" s="114">
        <v>130000</v>
      </c>
      <c r="F56" s="109">
        <f aca="true" t="shared" si="2" ref="F56:H58">C56*0.8</f>
        <v>176000</v>
      </c>
      <c r="G56" s="109">
        <f t="shared" si="2"/>
        <v>140000</v>
      </c>
      <c r="H56" s="109">
        <f t="shared" si="2"/>
        <v>104000</v>
      </c>
      <c r="I56" s="87">
        <f aca="true" t="shared" si="3" ref="I56:K58">C56*0.7</f>
        <v>154000</v>
      </c>
      <c r="J56" s="87">
        <f t="shared" si="3"/>
        <v>122499.99999999999</v>
      </c>
      <c r="K56" s="112">
        <f t="shared" si="3"/>
        <v>91000</v>
      </c>
    </row>
    <row r="57" spans="1:11" ht="22.5" customHeight="1">
      <c r="A57" s="8">
        <v>2</v>
      </c>
      <c r="B57" s="9" t="s">
        <v>205</v>
      </c>
      <c r="C57" s="113">
        <v>175000</v>
      </c>
      <c r="D57" s="114">
        <v>140000</v>
      </c>
      <c r="E57" s="114">
        <v>120000</v>
      </c>
      <c r="F57" s="109">
        <f t="shared" si="2"/>
        <v>140000</v>
      </c>
      <c r="G57" s="109">
        <f t="shared" si="2"/>
        <v>112000</v>
      </c>
      <c r="H57" s="109">
        <f t="shared" si="2"/>
        <v>96000</v>
      </c>
      <c r="I57" s="87">
        <f t="shared" si="3"/>
        <v>122499.99999999999</v>
      </c>
      <c r="J57" s="87">
        <f t="shared" si="3"/>
        <v>98000</v>
      </c>
      <c r="K57" s="112">
        <f t="shared" si="3"/>
        <v>84000</v>
      </c>
    </row>
    <row r="58" spans="1:11" ht="20.25" customHeight="1">
      <c r="A58" s="8">
        <v>3</v>
      </c>
      <c r="B58" s="9" t="s">
        <v>206</v>
      </c>
      <c r="C58" s="113">
        <v>140000</v>
      </c>
      <c r="D58" s="114">
        <v>120000</v>
      </c>
      <c r="E58" s="114">
        <v>100000</v>
      </c>
      <c r="F58" s="109">
        <f t="shared" si="2"/>
        <v>112000</v>
      </c>
      <c r="G58" s="109">
        <f t="shared" si="2"/>
        <v>96000</v>
      </c>
      <c r="H58" s="109">
        <f t="shared" si="2"/>
        <v>80000</v>
      </c>
      <c r="I58" s="87">
        <f t="shared" si="3"/>
        <v>98000</v>
      </c>
      <c r="J58" s="87">
        <f t="shared" si="3"/>
        <v>84000</v>
      </c>
      <c r="K58" s="112">
        <f t="shared" si="3"/>
        <v>70000</v>
      </c>
    </row>
  </sheetData>
  <sheetProtection/>
  <mergeCells count="22">
    <mergeCell ref="F54:H54"/>
    <mergeCell ref="I54:K54"/>
    <mergeCell ref="A54:A55"/>
    <mergeCell ref="B54:B55"/>
    <mergeCell ref="C54:E54"/>
    <mergeCell ref="B30:D30"/>
    <mergeCell ref="A52:K52"/>
    <mergeCell ref="B20:D20"/>
    <mergeCell ref="B39:D39"/>
    <mergeCell ref="B21:D21"/>
    <mergeCell ref="B27:D27"/>
    <mergeCell ref="J53:K53"/>
    <mergeCell ref="B47:D47"/>
    <mergeCell ref="A2:L2"/>
    <mergeCell ref="J5:K5"/>
    <mergeCell ref="A6:A7"/>
    <mergeCell ref="B6:B7"/>
    <mergeCell ref="C6:C7"/>
    <mergeCell ref="A3:L3"/>
    <mergeCell ref="E6:H6"/>
    <mergeCell ref="I6:L6"/>
    <mergeCell ref="D6:D7"/>
  </mergeCells>
  <printOptions/>
  <pageMargins left="0.3937007874015748" right="0.1968503937007874" top="0.984251968503937" bottom="0.7874015748031497" header="0.31496062992125984" footer="0.5118110236220472"/>
  <pageSetup firstPageNumber="130" useFirstPageNumber="1" horizontalDpi="600" verticalDpi="600" orientation="landscape" paperSize="9" scale="9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E32"/>
  <sheetViews>
    <sheetView zoomScale="85" zoomScaleNormal="85" zoomScaleSheetLayoutView="85" workbookViewId="0" topLeftCell="A1">
      <selection activeCell="D21" sqref="D21"/>
    </sheetView>
  </sheetViews>
  <sheetFormatPr defaultColWidth="9.140625" defaultRowHeight="15"/>
  <cols>
    <col min="1" max="1" width="5.57421875" style="91" customWidth="1"/>
    <col min="2" max="2" width="19.421875" style="77" customWidth="1"/>
    <col min="3" max="4" width="23.140625" style="77" customWidth="1"/>
    <col min="5" max="5" width="22.421875" style="77" customWidth="1"/>
    <col min="6" max="16384" width="9.140625" style="77" customWidth="1"/>
  </cols>
  <sheetData>
    <row r="1" spans="1:3" ht="16.5" customHeight="1">
      <c r="A1" s="115"/>
      <c r="B1" s="116"/>
      <c r="C1" s="116"/>
    </row>
    <row r="2" spans="1:5" ht="35.25" customHeight="1">
      <c r="A2" s="159" t="s">
        <v>193</v>
      </c>
      <c r="B2" s="160"/>
      <c r="C2" s="160"/>
      <c r="D2" s="160"/>
      <c r="E2" s="160"/>
    </row>
    <row r="3" spans="1:5" ht="15.75">
      <c r="A3" s="144" t="s">
        <v>29</v>
      </c>
      <c r="B3" s="144" t="s">
        <v>36</v>
      </c>
      <c r="C3" s="5" t="s">
        <v>37</v>
      </c>
      <c r="D3" s="5" t="s">
        <v>39</v>
      </c>
      <c r="E3" s="5" t="s">
        <v>40</v>
      </c>
    </row>
    <row r="4" spans="1:5" ht="15.75">
      <c r="A4" s="144"/>
      <c r="B4" s="144"/>
      <c r="C4" s="117" t="s">
        <v>38</v>
      </c>
      <c r="D4" s="117" t="s">
        <v>38</v>
      </c>
      <c r="E4" s="117" t="s">
        <v>38</v>
      </c>
    </row>
    <row r="5" spans="1:5" ht="15.75">
      <c r="A5" s="5" t="s">
        <v>4</v>
      </c>
      <c r="B5" s="6" t="s">
        <v>94</v>
      </c>
      <c r="C5" s="9"/>
      <c r="D5" s="9"/>
      <c r="E5" s="9"/>
    </row>
    <row r="6" spans="1:5" ht="18.75" customHeight="1">
      <c r="A6" s="157">
        <v>1</v>
      </c>
      <c r="B6" s="158" t="s">
        <v>12</v>
      </c>
      <c r="C6" s="9" t="s">
        <v>95</v>
      </c>
      <c r="D6" s="121"/>
      <c r="E6" s="157"/>
    </row>
    <row r="7" spans="1:5" ht="15.75">
      <c r="A7" s="157"/>
      <c r="B7" s="158"/>
      <c r="C7" s="9" t="s">
        <v>96</v>
      </c>
      <c r="D7" s="9"/>
      <c r="E7" s="157"/>
    </row>
    <row r="8" spans="1:5" ht="15.75">
      <c r="A8" s="157"/>
      <c r="B8" s="158"/>
      <c r="C8" s="118" t="s">
        <v>142</v>
      </c>
      <c r="D8" s="9"/>
      <c r="E8" s="157"/>
    </row>
    <row r="9" spans="1:5" ht="15.75">
      <c r="A9" s="157"/>
      <c r="B9" s="158"/>
      <c r="C9" s="9" t="s">
        <v>97</v>
      </c>
      <c r="D9" s="9"/>
      <c r="E9" s="157"/>
    </row>
    <row r="10" spans="1:5" ht="15.75">
      <c r="A10" s="157"/>
      <c r="B10" s="158"/>
      <c r="C10" s="9" t="s">
        <v>98</v>
      </c>
      <c r="D10" s="9"/>
      <c r="E10" s="157"/>
    </row>
    <row r="11" spans="1:5" ht="15.75">
      <c r="A11" s="157"/>
      <c r="B11" s="158"/>
      <c r="C11" s="9" t="s">
        <v>99</v>
      </c>
      <c r="D11" s="9"/>
      <c r="E11" s="157"/>
    </row>
    <row r="12" spans="1:5" ht="15.75">
      <c r="A12" s="157"/>
      <c r="B12" s="158"/>
      <c r="C12" s="9" t="s">
        <v>103</v>
      </c>
      <c r="D12" s="9"/>
      <c r="E12" s="157"/>
    </row>
    <row r="13" spans="1:5" ht="15.75">
      <c r="A13" s="157"/>
      <c r="B13" s="158"/>
      <c r="C13" s="9" t="s">
        <v>104</v>
      </c>
      <c r="D13" s="9"/>
      <c r="E13" s="157"/>
    </row>
    <row r="14" spans="1:5" ht="15.75">
      <c r="A14" s="157"/>
      <c r="B14" s="158"/>
      <c r="C14" s="9" t="s">
        <v>106</v>
      </c>
      <c r="D14" s="9"/>
      <c r="E14" s="157"/>
    </row>
    <row r="15" spans="1:5" ht="15.75">
      <c r="A15" s="157"/>
      <c r="B15" s="158"/>
      <c r="C15" s="9" t="s">
        <v>100</v>
      </c>
      <c r="D15" s="9"/>
      <c r="E15" s="157"/>
    </row>
    <row r="16" spans="1:5" ht="19.5" customHeight="1">
      <c r="A16" s="157"/>
      <c r="B16" s="158"/>
      <c r="C16" s="9" t="s">
        <v>101</v>
      </c>
      <c r="D16" s="9"/>
      <c r="E16" s="157"/>
    </row>
    <row r="17" spans="1:5" ht="15" customHeight="1">
      <c r="A17" s="157"/>
      <c r="B17" s="158"/>
      <c r="C17" s="9" t="s">
        <v>102</v>
      </c>
      <c r="D17" s="9"/>
      <c r="E17" s="157"/>
    </row>
    <row r="18" spans="1:5" ht="18.75" customHeight="1">
      <c r="A18" s="157"/>
      <c r="B18" s="158"/>
      <c r="C18" s="9" t="s">
        <v>105</v>
      </c>
      <c r="D18" s="9"/>
      <c r="E18" s="157"/>
    </row>
    <row r="19" spans="1:5" ht="31.5">
      <c r="A19" s="8">
        <v>2</v>
      </c>
      <c r="B19" s="9" t="s">
        <v>9</v>
      </c>
      <c r="C19" s="9" t="s">
        <v>107</v>
      </c>
      <c r="D19" s="9" t="s">
        <v>113</v>
      </c>
      <c r="E19" s="9" t="s">
        <v>42</v>
      </c>
    </row>
    <row r="20" spans="1:5" ht="15.75">
      <c r="A20" s="5" t="s">
        <v>8</v>
      </c>
      <c r="B20" s="6" t="s">
        <v>108</v>
      </c>
      <c r="C20" s="9"/>
      <c r="D20" s="9"/>
      <c r="E20" s="9"/>
    </row>
    <row r="21" spans="1:5" ht="75" customHeight="1">
      <c r="A21" s="157">
        <v>1</v>
      </c>
      <c r="B21" s="158" t="s">
        <v>109</v>
      </c>
      <c r="C21" s="156" t="s">
        <v>125</v>
      </c>
      <c r="D21" s="9" t="s">
        <v>114</v>
      </c>
      <c r="E21" s="156" t="s">
        <v>110</v>
      </c>
    </row>
    <row r="22" spans="1:5" ht="31.5">
      <c r="A22" s="157"/>
      <c r="B22" s="158"/>
      <c r="C22" s="156"/>
      <c r="D22" s="9" t="s">
        <v>126</v>
      </c>
      <c r="E22" s="156"/>
    </row>
    <row r="23" spans="1:5" ht="47.25">
      <c r="A23" s="157"/>
      <c r="B23" s="158"/>
      <c r="C23" s="156"/>
      <c r="D23" s="9" t="s">
        <v>286</v>
      </c>
      <c r="E23" s="156"/>
    </row>
    <row r="24" spans="1:5" ht="78.75">
      <c r="A24" s="157"/>
      <c r="B24" s="158"/>
      <c r="C24" s="156"/>
      <c r="D24" s="9" t="s">
        <v>127</v>
      </c>
      <c r="E24" s="156"/>
    </row>
    <row r="25" spans="1:5" ht="47.25">
      <c r="A25" s="157"/>
      <c r="B25" s="158"/>
      <c r="C25" s="156"/>
      <c r="D25" s="9" t="s">
        <v>129</v>
      </c>
      <c r="E25" s="156"/>
    </row>
    <row r="26" spans="1:5" ht="47.25">
      <c r="A26" s="157"/>
      <c r="B26" s="158"/>
      <c r="C26" s="156"/>
      <c r="D26" s="9" t="s">
        <v>130</v>
      </c>
      <c r="E26" s="156"/>
    </row>
    <row r="27" spans="1:5" ht="15.75">
      <c r="A27" s="5" t="s">
        <v>11</v>
      </c>
      <c r="B27" s="6" t="s">
        <v>111</v>
      </c>
      <c r="C27" s="9"/>
      <c r="D27" s="9"/>
      <c r="E27" s="9"/>
    </row>
    <row r="28" spans="1:5" ht="78.75">
      <c r="A28" s="157">
        <v>1</v>
      </c>
      <c r="B28" s="158" t="s">
        <v>289</v>
      </c>
      <c r="C28" s="9" t="s">
        <v>143</v>
      </c>
      <c r="D28" s="9" t="s">
        <v>145</v>
      </c>
      <c r="E28" s="156" t="s">
        <v>112</v>
      </c>
    </row>
    <row r="29" spans="1:5" ht="47.25">
      <c r="A29" s="157"/>
      <c r="B29" s="158"/>
      <c r="C29" s="9" t="s">
        <v>124</v>
      </c>
      <c r="D29" s="9" t="s">
        <v>288</v>
      </c>
      <c r="E29" s="156"/>
    </row>
    <row r="30" spans="1:5" ht="31.5">
      <c r="A30" s="157"/>
      <c r="B30" s="158"/>
      <c r="C30" s="119"/>
      <c r="D30" s="9" t="s">
        <v>123</v>
      </c>
      <c r="E30" s="156"/>
    </row>
    <row r="31" spans="1:5" ht="47.25">
      <c r="A31" s="157"/>
      <c r="B31" s="158"/>
      <c r="C31" s="119"/>
      <c r="D31" s="9" t="s">
        <v>122</v>
      </c>
      <c r="E31" s="156"/>
    </row>
    <row r="32" spans="1:5" ht="47.25">
      <c r="A32" s="157"/>
      <c r="B32" s="158"/>
      <c r="C32" s="119"/>
      <c r="D32" s="120" t="s">
        <v>144</v>
      </c>
      <c r="E32" s="156"/>
    </row>
  </sheetData>
  <sheetProtection/>
  <mergeCells count="13">
    <mergeCell ref="A2:E2"/>
    <mergeCell ref="A3:A4"/>
    <mergeCell ref="B21:B26"/>
    <mergeCell ref="A6:A18"/>
    <mergeCell ref="B6:B18"/>
    <mergeCell ref="E6:E18"/>
    <mergeCell ref="B3:B4"/>
    <mergeCell ref="E28:E32"/>
    <mergeCell ref="E21:E26"/>
    <mergeCell ref="C21:C26"/>
    <mergeCell ref="A28:A32"/>
    <mergeCell ref="B28:B32"/>
    <mergeCell ref="A21:A26"/>
  </mergeCells>
  <printOptions/>
  <pageMargins left="0.7874015748031497" right="0.2362204724409449" top="0.5905511811023623" bottom="0.5511811023622047" header="0" footer="0.4724409448818898"/>
  <pageSetup firstPageNumber="135" useFirstPageNumber="1" horizontalDpi="600" verticalDpi="600" orientation="portrait" paperSize="9" scale="90" r:id="rId1"/>
  <headerFooter alignWithMargins="0">
    <oddFooter>&amp;C&amp;P</oddFooter>
  </headerFooter>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Z50"/>
  <sheetViews>
    <sheetView view="pageBreakPreview" zoomScale="85" zoomScaleSheetLayoutView="85" workbookViewId="0" topLeftCell="A1">
      <selection activeCell="A4" sqref="A4"/>
    </sheetView>
  </sheetViews>
  <sheetFormatPr defaultColWidth="9.140625" defaultRowHeight="15"/>
  <cols>
    <col min="1" max="1" width="6.421875" style="33" customWidth="1"/>
    <col min="2" max="2" width="23.00390625" style="33" customWidth="1"/>
    <col min="3" max="3" width="29.421875" style="33" customWidth="1"/>
    <col min="4" max="4" width="37.421875" style="33" customWidth="1"/>
    <col min="5" max="5" width="10.8515625" style="33" customWidth="1"/>
    <col min="6" max="6" width="12.57421875" style="33" customWidth="1"/>
    <col min="7" max="7" width="11.8515625" style="33" customWidth="1"/>
    <col min="8" max="8" width="10.421875" style="33" customWidth="1"/>
    <col min="9" max="9" width="11.421875" style="33" customWidth="1"/>
    <col min="10" max="10" width="11.57421875" style="34" customWidth="1"/>
    <col min="11" max="11" width="18.57421875" style="33" customWidth="1"/>
    <col min="12" max="12" width="18.00390625" style="33" customWidth="1"/>
    <col min="13" max="13" width="11.8515625" style="35" customWidth="1"/>
    <col min="14" max="14" width="11.421875" style="35" customWidth="1"/>
    <col min="15" max="15" width="11.00390625" style="35" customWidth="1"/>
    <col min="16" max="17" width="11.421875" style="35" customWidth="1"/>
    <col min="18" max="18" width="11.00390625" style="35" customWidth="1"/>
    <col min="19" max="19" width="10.421875" style="35" customWidth="1"/>
    <col min="20" max="20" width="10.140625" style="35" customWidth="1"/>
    <col min="21" max="16384" width="9.140625" style="33" customWidth="1"/>
  </cols>
  <sheetData>
    <row r="1" spans="1:13" s="73" customFormat="1" ht="22.5" customHeight="1">
      <c r="A1" s="71" t="s">
        <v>199</v>
      </c>
      <c r="B1" s="72"/>
      <c r="C1" s="72"/>
      <c r="D1" s="72"/>
      <c r="E1" s="72"/>
      <c r="F1" s="72"/>
      <c r="G1" s="72"/>
      <c r="H1" s="72"/>
      <c r="I1" s="72"/>
      <c r="J1" s="72"/>
      <c r="K1" s="72"/>
      <c r="L1" s="72"/>
      <c r="M1" s="72"/>
    </row>
    <row r="2" spans="1:9" s="77" customFormat="1" ht="20.25" customHeight="1">
      <c r="A2" s="163" t="s">
        <v>208</v>
      </c>
      <c r="B2" s="163"/>
      <c r="C2" s="163"/>
      <c r="D2" s="163"/>
      <c r="E2" s="163"/>
      <c r="F2" s="163"/>
      <c r="G2" s="163"/>
      <c r="H2" s="163"/>
      <c r="I2" s="163"/>
    </row>
    <row r="3" spans="1:26" s="77" customFormat="1" ht="15" customHeight="1">
      <c r="A3" s="148" t="str">
        <f>'Bang 5'!A4:H4</f>
        <v>(Ban hành kèm theo Quyết định số:  32/2019/QĐ-UBND ngày 20 tháng 12 năm 2019 của Ủy ban nhân dân tỉnh Lạng Sơn)</v>
      </c>
      <c r="B3" s="161"/>
      <c r="C3" s="161"/>
      <c r="D3" s="161"/>
      <c r="E3" s="161"/>
      <c r="F3" s="161"/>
      <c r="G3" s="161"/>
      <c r="H3" s="161"/>
      <c r="I3" s="74"/>
      <c r="J3" s="74"/>
      <c r="K3" s="74"/>
      <c r="L3" s="76"/>
      <c r="M3" s="76"/>
      <c r="N3" s="76"/>
      <c r="O3" s="76"/>
      <c r="P3" s="76"/>
      <c r="Q3" s="76"/>
      <c r="R3" s="76"/>
      <c r="S3" s="76"/>
      <c r="T3" s="76"/>
      <c r="U3" s="76"/>
      <c r="V3" s="76"/>
      <c r="W3" s="76"/>
      <c r="X3" s="76"/>
      <c r="Y3" s="76"/>
      <c r="Z3" s="76"/>
    </row>
    <row r="4" spans="1:8" s="77" customFormat="1" ht="18.75">
      <c r="A4" s="71" t="s">
        <v>199</v>
      </c>
      <c r="B4" s="88"/>
      <c r="C4" s="88"/>
      <c r="D4" s="88"/>
      <c r="E4" s="88"/>
      <c r="F4" s="88"/>
      <c r="G4" s="88"/>
      <c r="H4" s="89" t="s">
        <v>178</v>
      </c>
    </row>
    <row r="5" spans="1:20" ht="20.25" customHeight="1">
      <c r="A5" s="144" t="s">
        <v>35</v>
      </c>
      <c r="B5" s="145" t="s">
        <v>169</v>
      </c>
      <c r="C5" s="144" t="s">
        <v>43</v>
      </c>
      <c r="D5" s="144"/>
      <c r="E5" s="164" t="s">
        <v>285</v>
      </c>
      <c r="F5" s="162" t="s">
        <v>168</v>
      </c>
      <c r="G5" s="162"/>
      <c r="H5" s="162"/>
      <c r="I5" s="162"/>
      <c r="J5" s="33"/>
      <c r="M5" s="33"/>
      <c r="N5" s="33"/>
      <c r="O5" s="33"/>
      <c r="P5" s="33"/>
      <c r="Q5" s="33"/>
      <c r="R5" s="33"/>
      <c r="S5" s="33"/>
      <c r="T5" s="33"/>
    </row>
    <row r="6" spans="1:20" ht="20.25" customHeight="1">
      <c r="A6" s="144"/>
      <c r="B6" s="145"/>
      <c r="C6" s="5" t="s">
        <v>44</v>
      </c>
      <c r="D6" s="5" t="s">
        <v>45</v>
      </c>
      <c r="E6" s="164"/>
      <c r="F6" s="32" t="s">
        <v>1</v>
      </c>
      <c r="G6" s="32" t="s">
        <v>2</v>
      </c>
      <c r="H6" s="32" t="s">
        <v>3</v>
      </c>
      <c r="I6" s="32" t="s">
        <v>170</v>
      </c>
      <c r="J6" s="33"/>
      <c r="M6" s="33"/>
      <c r="N6" s="33"/>
      <c r="O6" s="33"/>
      <c r="P6" s="33"/>
      <c r="Q6" s="33"/>
      <c r="R6" s="33"/>
      <c r="S6" s="33"/>
      <c r="T6" s="33"/>
    </row>
    <row r="7" spans="1:20" ht="24.75" customHeight="1">
      <c r="A7" s="5" t="s">
        <v>171</v>
      </c>
      <c r="B7" s="6" t="s">
        <v>41</v>
      </c>
      <c r="C7" s="6"/>
      <c r="D7" s="6"/>
      <c r="E7" s="6"/>
      <c r="F7" s="6"/>
      <c r="G7" s="6"/>
      <c r="H7" s="6"/>
      <c r="I7" s="6"/>
      <c r="J7" s="33"/>
      <c r="M7" s="33"/>
      <c r="N7" s="33"/>
      <c r="O7" s="33"/>
      <c r="P7" s="33"/>
      <c r="Q7" s="33"/>
      <c r="R7" s="33"/>
      <c r="S7" s="33"/>
      <c r="T7" s="33"/>
    </row>
    <row r="8" spans="1:20" ht="15.75">
      <c r="A8" s="8">
        <v>1</v>
      </c>
      <c r="B8" s="9" t="s">
        <v>63</v>
      </c>
      <c r="C8" s="9" t="s">
        <v>64</v>
      </c>
      <c r="D8" s="11" t="s">
        <v>69</v>
      </c>
      <c r="E8" s="8" t="s">
        <v>4</v>
      </c>
      <c r="F8" s="109">
        <v>8000000</v>
      </c>
      <c r="G8" s="109">
        <v>4800000</v>
      </c>
      <c r="H8" s="109">
        <v>3200000</v>
      </c>
      <c r="I8" s="109">
        <v>1600000</v>
      </c>
      <c r="J8" s="33"/>
      <c r="M8" s="33"/>
      <c r="N8" s="33"/>
      <c r="O8" s="33"/>
      <c r="P8" s="33"/>
      <c r="Q8" s="33"/>
      <c r="R8" s="33"/>
      <c r="S8" s="33"/>
      <c r="T8" s="33"/>
    </row>
    <row r="9" spans="1:20" ht="15.75">
      <c r="A9" s="8">
        <v>2</v>
      </c>
      <c r="B9" s="9" t="s">
        <v>63</v>
      </c>
      <c r="C9" s="11" t="s">
        <v>69</v>
      </c>
      <c r="D9" s="9" t="s">
        <v>148</v>
      </c>
      <c r="E9" s="8" t="s">
        <v>4</v>
      </c>
      <c r="F9" s="109">
        <v>6400000</v>
      </c>
      <c r="G9" s="109">
        <v>3840000</v>
      </c>
      <c r="H9" s="109">
        <v>2560000</v>
      </c>
      <c r="I9" s="109">
        <v>1280000</v>
      </c>
      <c r="J9" s="33"/>
      <c r="M9" s="33"/>
      <c r="N9" s="33"/>
      <c r="O9" s="33"/>
      <c r="P9" s="33"/>
      <c r="Q9" s="33"/>
      <c r="R9" s="33"/>
      <c r="S9" s="33"/>
      <c r="T9" s="33"/>
    </row>
    <row r="10" spans="1:20" ht="15.75">
      <c r="A10" s="8">
        <v>3</v>
      </c>
      <c r="B10" s="9" t="s">
        <v>65</v>
      </c>
      <c r="C10" s="9" t="s">
        <v>270</v>
      </c>
      <c r="D10" s="9" t="s">
        <v>67</v>
      </c>
      <c r="E10" s="8" t="s">
        <v>4</v>
      </c>
      <c r="F10" s="109">
        <v>8000000</v>
      </c>
      <c r="G10" s="109">
        <v>4800000</v>
      </c>
      <c r="H10" s="109">
        <v>3200000</v>
      </c>
      <c r="I10" s="109">
        <v>1600000</v>
      </c>
      <c r="J10" s="33"/>
      <c r="M10" s="33"/>
      <c r="N10" s="33"/>
      <c r="O10" s="33"/>
      <c r="P10" s="33"/>
      <c r="Q10" s="33"/>
      <c r="R10" s="33"/>
      <c r="S10" s="33"/>
      <c r="T10" s="33"/>
    </row>
    <row r="11" spans="1:20" ht="15.75">
      <c r="A11" s="8">
        <v>4</v>
      </c>
      <c r="B11" s="9" t="s">
        <v>66</v>
      </c>
      <c r="C11" s="9" t="s">
        <v>64</v>
      </c>
      <c r="D11" s="9" t="s">
        <v>134</v>
      </c>
      <c r="E11" s="8" t="s">
        <v>4</v>
      </c>
      <c r="F11" s="109">
        <v>8000000</v>
      </c>
      <c r="G11" s="109">
        <v>4800000</v>
      </c>
      <c r="H11" s="109">
        <v>3200000</v>
      </c>
      <c r="I11" s="109">
        <v>1600000</v>
      </c>
      <c r="J11" s="33"/>
      <c r="M11" s="33"/>
      <c r="N11" s="33"/>
      <c r="O11" s="33"/>
      <c r="P11" s="33"/>
      <c r="Q11" s="33"/>
      <c r="R11" s="33"/>
      <c r="S11" s="33"/>
      <c r="T11" s="33"/>
    </row>
    <row r="12" spans="1:20" ht="15.75">
      <c r="A12" s="8">
        <v>5</v>
      </c>
      <c r="B12" s="9" t="s">
        <v>64</v>
      </c>
      <c r="C12" s="9" t="s">
        <v>149</v>
      </c>
      <c r="D12" s="9" t="s">
        <v>167</v>
      </c>
      <c r="E12" s="8" t="s">
        <v>4</v>
      </c>
      <c r="F12" s="109">
        <v>8000000</v>
      </c>
      <c r="G12" s="109">
        <v>4800000</v>
      </c>
      <c r="H12" s="109">
        <v>3200000</v>
      </c>
      <c r="I12" s="109">
        <v>1600000</v>
      </c>
      <c r="J12" s="33"/>
      <c r="M12" s="33"/>
      <c r="N12" s="33"/>
      <c r="O12" s="33"/>
      <c r="P12" s="33"/>
      <c r="Q12" s="33"/>
      <c r="R12" s="33"/>
      <c r="S12" s="33"/>
      <c r="T12" s="33"/>
    </row>
    <row r="13" spans="1:20" ht="31.5">
      <c r="A13" s="8">
        <v>6</v>
      </c>
      <c r="B13" s="9" t="s">
        <v>64</v>
      </c>
      <c r="C13" s="9" t="s">
        <v>218</v>
      </c>
      <c r="D13" s="9" t="s">
        <v>131</v>
      </c>
      <c r="E13" s="8" t="s">
        <v>8</v>
      </c>
      <c r="F13" s="109">
        <v>5600000</v>
      </c>
      <c r="G13" s="109">
        <v>3360000</v>
      </c>
      <c r="H13" s="109">
        <v>2240000</v>
      </c>
      <c r="I13" s="109">
        <v>1120000</v>
      </c>
      <c r="J13" s="33"/>
      <c r="M13" s="33"/>
      <c r="N13" s="33"/>
      <c r="O13" s="33"/>
      <c r="P13" s="33"/>
      <c r="Q13" s="33"/>
      <c r="R13" s="33"/>
      <c r="S13" s="33"/>
      <c r="T13" s="33"/>
    </row>
    <row r="14" spans="1:20" ht="31.5">
      <c r="A14" s="8">
        <v>7</v>
      </c>
      <c r="B14" s="9" t="s">
        <v>65</v>
      </c>
      <c r="C14" s="9" t="s">
        <v>271</v>
      </c>
      <c r="D14" s="9" t="s">
        <v>71</v>
      </c>
      <c r="E14" s="8" t="s">
        <v>8</v>
      </c>
      <c r="F14" s="109">
        <v>4800000</v>
      </c>
      <c r="G14" s="109">
        <v>2880000</v>
      </c>
      <c r="H14" s="109">
        <v>1920000</v>
      </c>
      <c r="I14" s="109">
        <v>960000</v>
      </c>
      <c r="J14" s="33"/>
      <c r="M14" s="33"/>
      <c r="N14" s="33"/>
      <c r="O14" s="33"/>
      <c r="P14" s="33"/>
      <c r="Q14" s="33"/>
      <c r="R14" s="33"/>
      <c r="S14" s="33"/>
      <c r="T14" s="33"/>
    </row>
    <row r="15" spans="1:20" ht="31.5">
      <c r="A15" s="8">
        <v>8</v>
      </c>
      <c r="B15" s="9" t="s">
        <v>68</v>
      </c>
      <c r="C15" s="9" t="s">
        <v>272</v>
      </c>
      <c r="D15" s="9" t="s">
        <v>63</v>
      </c>
      <c r="E15" s="8" t="s">
        <v>8</v>
      </c>
      <c r="F15" s="109">
        <v>5600000</v>
      </c>
      <c r="G15" s="109">
        <v>3360000</v>
      </c>
      <c r="H15" s="109">
        <v>2240000</v>
      </c>
      <c r="I15" s="109">
        <v>1120000</v>
      </c>
      <c r="J15" s="33"/>
      <c r="M15" s="33"/>
      <c r="N15" s="33"/>
      <c r="O15" s="33"/>
      <c r="P15" s="33"/>
      <c r="Q15" s="33"/>
      <c r="R15" s="33"/>
      <c r="S15" s="33"/>
      <c r="T15" s="33"/>
    </row>
    <row r="16" spans="1:20" ht="31.5">
      <c r="A16" s="8">
        <v>9</v>
      </c>
      <c r="B16" s="9" t="s">
        <v>69</v>
      </c>
      <c r="C16" s="9" t="s">
        <v>273</v>
      </c>
      <c r="D16" s="9" t="s">
        <v>72</v>
      </c>
      <c r="E16" s="8" t="s">
        <v>8</v>
      </c>
      <c r="F16" s="109">
        <v>5600000</v>
      </c>
      <c r="G16" s="109">
        <v>3360000</v>
      </c>
      <c r="H16" s="109">
        <v>2240000</v>
      </c>
      <c r="I16" s="109">
        <v>1120000</v>
      </c>
      <c r="J16" s="33"/>
      <c r="M16" s="33"/>
      <c r="N16" s="33"/>
      <c r="O16" s="33"/>
      <c r="P16" s="33"/>
      <c r="Q16" s="33"/>
      <c r="R16" s="33"/>
      <c r="S16" s="33"/>
      <c r="T16" s="33"/>
    </row>
    <row r="17" spans="1:20" ht="31.5">
      <c r="A17" s="8">
        <v>10</v>
      </c>
      <c r="B17" s="9" t="s">
        <v>70</v>
      </c>
      <c r="C17" s="9" t="s">
        <v>64</v>
      </c>
      <c r="D17" s="9" t="s">
        <v>46</v>
      </c>
      <c r="E17" s="8" t="s">
        <v>8</v>
      </c>
      <c r="F17" s="109">
        <v>4160000</v>
      </c>
      <c r="G17" s="109">
        <v>2496000</v>
      </c>
      <c r="H17" s="109">
        <v>1664000</v>
      </c>
      <c r="I17" s="109">
        <v>832000</v>
      </c>
      <c r="J17" s="33"/>
      <c r="M17" s="33"/>
      <c r="N17" s="33"/>
      <c r="O17" s="33"/>
      <c r="P17" s="33"/>
      <c r="Q17" s="33"/>
      <c r="R17" s="33"/>
      <c r="S17" s="33"/>
      <c r="T17" s="33"/>
    </row>
    <row r="18" spans="1:20" ht="31.5">
      <c r="A18" s="8">
        <v>11</v>
      </c>
      <c r="B18" s="9" t="s">
        <v>64</v>
      </c>
      <c r="C18" s="9" t="s">
        <v>73</v>
      </c>
      <c r="D18" s="9" t="s">
        <v>74</v>
      </c>
      <c r="E18" s="8" t="s">
        <v>11</v>
      </c>
      <c r="F18" s="109">
        <v>1600000</v>
      </c>
      <c r="G18" s="109">
        <v>960000</v>
      </c>
      <c r="H18" s="109">
        <v>640000</v>
      </c>
      <c r="I18" s="109">
        <v>320000</v>
      </c>
      <c r="J18" s="33"/>
      <c r="M18" s="33"/>
      <c r="N18" s="33"/>
      <c r="O18" s="33"/>
      <c r="P18" s="33"/>
      <c r="Q18" s="33"/>
      <c r="R18" s="33"/>
      <c r="S18" s="33"/>
      <c r="T18" s="33"/>
    </row>
    <row r="19" spans="1:20" ht="31.5">
      <c r="A19" s="8">
        <v>12</v>
      </c>
      <c r="B19" s="9" t="s">
        <v>64</v>
      </c>
      <c r="C19" s="9" t="s">
        <v>75</v>
      </c>
      <c r="D19" s="9" t="s">
        <v>132</v>
      </c>
      <c r="E19" s="8" t="s">
        <v>11</v>
      </c>
      <c r="F19" s="109">
        <v>2400000</v>
      </c>
      <c r="G19" s="109">
        <v>1440000</v>
      </c>
      <c r="H19" s="109">
        <v>960000</v>
      </c>
      <c r="I19" s="109">
        <v>480000</v>
      </c>
      <c r="J19" s="33"/>
      <c r="M19" s="33"/>
      <c r="N19" s="33"/>
      <c r="O19" s="33"/>
      <c r="P19" s="33"/>
      <c r="Q19" s="33"/>
      <c r="R19" s="33"/>
      <c r="S19" s="33"/>
      <c r="T19" s="33"/>
    </row>
    <row r="20" spans="1:20" ht="15.75">
      <c r="A20" s="8">
        <v>13</v>
      </c>
      <c r="B20" s="9" t="s">
        <v>64</v>
      </c>
      <c r="C20" s="9" t="s">
        <v>132</v>
      </c>
      <c r="D20" s="9" t="s">
        <v>76</v>
      </c>
      <c r="E20" s="8" t="s">
        <v>11</v>
      </c>
      <c r="F20" s="109">
        <v>5200000</v>
      </c>
      <c r="G20" s="109">
        <v>3120000</v>
      </c>
      <c r="H20" s="109">
        <v>2080000</v>
      </c>
      <c r="I20" s="109">
        <v>1040000</v>
      </c>
      <c r="J20" s="33"/>
      <c r="M20" s="33"/>
      <c r="N20" s="33"/>
      <c r="O20" s="33"/>
      <c r="P20" s="33"/>
      <c r="Q20" s="33"/>
      <c r="R20" s="33"/>
      <c r="S20" s="33"/>
      <c r="T20" s="33"/>
    </row>
    <row r="21" spans="1:20" ht="15.75">
      <c r="A21" s="8">
        <v>14</v>
      </c>
      <c r="B21" s="9" t="s">
        <v>64</v>
      </c>
      <c r="C21" s="9" t="s">
        <v>274</v>
      </c>
      <c r="D21" s="9" t="s">
        <v>131</v>
      </c>
      <c r="E21" s="8" t="s">
        <v>11</v>
      </c>
      <c r="F21" s="109">
        <v>4000000</v>
      </c>
      <c r="G21" s="109">
        <v>2400000</v>
      </c>
      <c r="H21" s="109">
        <v>1600000</v>
      </c>
      <c r="I21" s="109">
        <v>800000</v>
      </c>
      <c r="J21" s="33"/>
      <c r="M21" s="33"/>
      <c r="N21" s="33"/>
      <c r="O21" s="33"/>
      <c r="P21" s="33"/>
      <c r="Q21" s="33"/>
      <c r="R21" s="33"/>
      <c r="S21" s="33"/>
      <c r="T21" s="33"/>
    </row>
    <row r="22" spans="1:20" ht="47.25">
      <c r="A22" s="8">
        <v>15</v>
      </c>
      <c r="B22" s="9" t="s">
        <v>64</v>
      </c>
      <c r="C22" s="9" t="s">
        <v>220</v>
      </c>
      <c r="D22" s="9" t="s">
        <v>269</v>
      </c>
      <c r="E22" s="8" t="s">
        <v>11</v>
      </c>
      <c r="F22" s="109">
        <v>2800000</v>
      </c>
      <c r="G22" s="109">
        <v>1680000</v>
      </c>
      <c r="H22" s="109">
        <v>1120000</v>
      </c>
      <c r="I22" s="109">
        <v>560000</v>
      </c>
      <c r="J22" s="33"/>
      <c r="M22" s="33"/>
      <c r="N22" s="33"/>
      <c r="O22" s="33"/>
      <c r="P22" s="33"/>
      <c r="Q22" s="33"/>
      <c r="R22" s="33"/>
      <c r="S22" s="33"/>
      <c r="T22" s="33"/>
    </row>
    <row r="23" spans="1:20" ht="31.5">
      <c r="A23" s="8">
        <v>16</v>
      </c>
      <c r="B23" s="9" t="s">
        <v>77</v>
      </c>
      <c r="C23" s="9" t="s">
        <v>275</v>
      </c>
      <c r="D23" s="9" t="s">
        <v>63</v>
      </c>
      <c r="E23" s="8" t="s">
        <v>11</v>
      </c>
      <c r="F23" s="109">
        <v>3200000</v>
      </c>
      <c r="G23" s="109">
        <v>1920000</v>
      </c>
      <c r="H23" s="109">
        <v>1280000</v>
      </c>
      <c r="I23" s="109">
        <v>640000</v>
      </c>
      <c r="J23" s="33"/>
      <c r="M23" s="33"/>
      <c r="N23" s="33"/>
      <c r="O23" s="33"/>
      <c r="P23" s="33"/>
      <c r="Q23" s="33"/>
      <c r="R23" s="33"/>
      <c r="S23" s="33"/>
      <c r="T23" s="33"/>
    </row>
    <row r="24" spans="1:20" ht="31.5">
      <c r="A24" s="8">
        <v>17</v>
      </c>
      <c r="B24" s="9" t="s">
        <v>78</v>
      </c>
      <c r="C24" s="9" t="s">
        <v>276</v>
      </c>
      <c r="D24" s="9" t="s">
        <v>79</v>
      </c>
      <c r="E24" s="8" t="s">
        <v>11</v>
      </c>
      <c r="F24" s="109">
        <v>3200000</v>
      </c>
      <c r="G24" s="109">
        <v>1920000</v>
      </c>
      <c r="H24" s="109">
        <v>1280000</v>
      </c>
      <c r="I24" s="109">
        <v>640000</v>
      </c>
      <c r="J24" s="33"/>
      <c r="M24" s="33"/>
      <c r="N24" s="33"/>
      <c r="O24" s="33"/>
      <c r="P24" s="33"/>
      <c r="Q24" s="33"/>
      <c r="R24" s="33"/>
      <c r="S24" s="33"/>
      <c r="T24" s="33"/>
    </row>
    <row r="25" spans="1:20" ht="31.5">
      <c r="A25" s="8">
        <v>18</v>
      </c>
      <c r="B25" s="9" t="s">
        <v>47</v>
      </c>
      <c r="C25" s="9" t="s">
        <v>277</v>
      </c>
      <c r="D25" s="9" t="s">
        <v>48</v>
      </c>
      <c r="E25" s="8" t="s">
        <v>11</v>
      </c>
      <c r="F25" s="109">
        <v>2400000</v>
      </c>
      <c r="G25" s="109">
        <v>1440000</v>
      </c>
      <c r="H25" s="109">
        <v>960000</v>
      </c>
      <c r="I25" s="109">
        <v>480000</v>
      </c>
      <c r="J25" s="33"/>
      <c r="M25" s="33"/>
      <c r="N25" s="33"/>
      <c r="O25" s="33"/>
      <c r="P25" s="33"/>
      <c r="Q25" s="33"/>
      <c r="R25" s="33"/>
      <c r="S25" s="33"/>
      <c r="T25" s="33"/>
    </row>
    <row r="26" spans="1:20" ht="31.5">
      <c r="A26" s="8">
        <v>19</v>
      </c>
      <c r="B26" s="9" t="s">
        <v>66</v>
      </c>
      <c r="C26" s="9" t="s">
        <v>278</v>
      </c>
      <c r="D26" s="9" t="s">
        <v>190</v>
      </c>
      <c r="E26" s="8" t="s">
        <v>11</v>
      </c>
      <c r="F26" s="109">
        <v>4000000</v>
      </c>
      <c r="G26" s="109">
        <v>2400000</v>
      </c>
      <c r="H26" s="109">
        <v>1600000</v>
      </c>
      <c r="I26" s="109">
        <v>800000</v>
      </c>
      <c r="J26" s="33"/>
      <c r="M26" s="33"/>
      <c r="N26" s="33"/>
      <c r="O26" s="33"/>
      <c r="P26" s="33"/>
      <c r="Q26" s="33"/>
      <c r="R26" s="33"/>
      <c r="S26" s="33"/>
      <c r="T26" s="33"/>
    </row>
    <row r="27" spans="1:20" ht="15.75">
      <c r="A27" s="8">
        <v>20</v>
      </c>
      <c r="B27" s="9" t="s">
        <v>80</v>
      </c>
      <c r="C27" s="9" t="s">
        <v>279</v>
      </c>
      <c r="D27" s="9" t="s">
        <v>49</v>
      </c>
      <c r="E27" s="8" t="s">
        <v>11</v>
      </c>
      <c r="F27" s="109">
        <v>2400000</v>
      </c>
      <c r="G27" s="109">
        <v>1440000</v>
      </c>
      <c r="H27" s="109">
        <v>960000</v>
      </c>
      <c r="I27" s="109">
        <v>480000</v>
      </c>
      <c r="J27" s="33"/>
      <c r="M27" s="33"/>
      <c r="N27" s="33"/>
      <c r="O27" s="33"/>
      <c r="P27" s="33"/>
      <c r="Q27" s="33"/>
      <c r="R27" s="33"/>
      <c r="S27" s="33"/>
      <c r="T27" s="33"/>
    </row>
    <row r="28" spans="1:20" ht="31.5">
      <c r="A28" s="8">
        <v>21</v>
      </c>
      <c r="B28" s="9" t="s">
        <v>81</v>
      </c>
      <c r="C28" s="9" t="s">
        <v>50</v>
      </c>
      <c r="D28" s="9" t="s">
        <v>51</v>
      </c>
      <c r="E28" s="8" t="s">
        <v>11</v>
      </c>
      <c r="F28" s="109">
        <v>2400000</v>
      </c>
      <c r="G28" s="109">
        <v>1440000</v>
      </c>
      <c r="H28" s="109">
        <v>960000</v>
      </c>
      <c r="I28" s="109">
        <v>480000</v>
      </c>
      <c r="J28" s="33"/>
      <c r="M28" s="33"/>
      <c r="N28" s="33"/>
      <c r="O28" s="33"/>
      <c r="P28" s="33"/>
      <c r="Q28" s="33"/>
      <c r="R28" s="33"/>
      <c r="S28" s="33"/>
      <c r="T28" s="33"/>
    </row>
    <row r="29" spans="1:20" ht="21.75" customHeight="1">
      <c r="A29" s="8">
        <v>22</v>
      </c>
      <c r="B29" s="157" t="s">
        <v>52</v>
      </c>
      <c r="C29" s="157"/>
      <c r="D29" s="157"/>
      <c r="E29" s="8" t="s">
        <v>11</v>
      </c>
      <c r="F29" s="109">
        <v>2800000</v>
      </c>
      <c r="G29" s="109">
        <v>1680000</v>
      </c>
      <c r="H29" s="109">
        <v>1120000</v>
      </c>
      <c r="I29" s="109">
        <v>560000</v>
      </c>
      <c r="J29" s="33"/>
      <c r="M29" s="33"/>
      <c r="N29" s="33"/>
      <c r="O29" s="33"/>
      <c r="P29" s="33"/>
      <c r="Q29" s="33"/>
      <c r="R29" s="33"/>
      <c r="S29" s="33"/>
      <c r="T29" s="33"/>
    </row>
    <row r="30" spans="1:20" ht="15.75">
      <c r="A30" s="8">
        <v>23</v>
      </c>
      <c r="B30" s="9" t="s">
        <v>82</v>
      </c>
      <c r="C30" s="9" t="s">
        <v>64</v>
      </c>
      <c r="D30" s="9" t="s">
        <v>83</v>
      </c>
      <c r="E30" s="8" t="s">
        <v>11</v>
      </c>
      <c r="F30" s="109">
        <v>2400000</v>
      </c>
      <c r="G30" s="109">
        <v>1440000</v>
      </c>
      <c r="H30" s="109">
        <v>960000</v>
      </c>
      <c r="I30" s="109">
        <v>480000</v>
      </c>
      <c r="J30" s="33"/>
      <c r="M30" s="33"/>
      <c r="N30" s="33"/>
      <c r="O30" s="33"/>
      <c r="P30" s="33"/>
      <c r="Q30" s="33"/>
      <c r="R30" s="33"/>
      <c r="S30" s="33"/>
      <c r="T30" s="33"/>
    </row>
    <row r="31" spans="1:20" ht="35.25" customHeight="1">
      <c r="A31" s="8">
        <v>24</v>
      </c>
      <c r="B31" s="9" t="s">
        <v>64</v>
      </c>
      <c r="C31" s="9" t="s">
        <v>269</v>
      </c>
      <c r="D31" s="9" t="s">
        <v>267</v>
      </c>
      <c r="E31" s="8" t="s">
        <v>13</v>
      </c>
      <c r="F31" s="109">
        <v>2400000</v>
      </c>
      <c r="G31" s="109">
        <v>1440000</v>
      </c>
      <c r="H31" s="109">
        <v>960000</v>
      </c>
      <c r="I31" s="109">
        <v>480000</v>
      </c>
      <c r="J31" s="33"/>
      <c r="M31" s="33"/>
      <c r="N31" s="33"/>
      <c r="O31" s="33"/>
      <c r="P31" s="33"/>
      <c r="Q31" s="33"/>
      <c r="R31" s="33"/>
      <c r="S31" s="33"/>
      <c r="T31" s="33"/>
    </row>
    <row r="32" spans="1:20" ht="15.75">
      <c r="A32" s="8">
        <v>25</v>
      </c>
      <c r="B32" s="9" t="s">
        <v>63</v>
      </c>
      <c r="C32" s="9" t="s">
        <v>280</v>
      </c>
      <c r="D32" s="9" t="s">
        <v>66</v>
      </c>
      <c r="E32" s="8" t="s">
        <v>13</v>
      </c>
      <c r="F32" s="109">
        <v>3200000</v>
      </c>
      <c r="G32" s="109">
        <v>1920000</v>
      </c>
      <c r="H32" s="109">
        <v>1280000</v>
      </c>
      <c r="I32" s="109">
        <v>640000</v>
      </c>
      <c r="J32" s="33"/>
      <c r="M32" s="33"/>
      <c r="N32" s="33"/>
      <c r="O32" s="33"/>
      <c r="P32" s="33"/>
      <c r="Q32" s="33"/>
      <c r="R32" s="33"/>
      <c r="S32" s="33"/>
      <c r="T32" s="33"/>
    </row>
    <row r="33" spans="1:20" ht="15.75">
      <c r="A33" s="8">
        <v>26</v>
      </c>
      <c r="B33" s="9" t="s">
        <v>84</v>
      </c>
      <c r="C33" s="9" t="s">
        <v>64</v>
      </c>
      <c r="D33" s="9" t="s">
        <v>85</v>
      </c>
      <c r="E33" s="8" t="s">
        <v>13</v>
      </c>
      <c r="F33" s="109">
        <v>1280000</v>
      </c>
      <c r="G33" s="109">
        <v>768000</v>
      </c>
      <c r="H33" s="109">
        <v>512000</v>
      </c>
      <c r="I33" s="109"/>
      <c r="J33" s="33"/>
      <c r="M33" s="33"/>
      <c r="N33" s="33"/>
      <c r="O33" s="33"/>
      <c r="P33" s="33"/>
      <c r="Q33" s="33"/>
      <c r="R33" s="33"/>
      <c r="S33" s="33"/>
      <c r="T33" s="33"/>
    </row>
    <row r="34" spans="1:20" ht="51.75" customHeight="1">
      <c r="A34" s="8">
        <v>27</v>
      </c>
      <c r="B34" s="9" t="s">
        <v>81</v>
      </c>
      <c r="C34" s="9" t="s">
        <v>281</v>
      </c>
      <c r="D34" s="9" t="s">
        <v>53</v>
      </c>
      <c r="E34" s="8" t="s">
        <v>13</v>
      </c>
      <c r="F34" s="109">
        <v>1600000</v>
      </c>
      <c r="G34" s="109">
        <v>960000</v>
      </c>
      <c r="H34" s="109">
        <v>640000</v>
      </c>
      <c r="I34" s="109">
        <v>320000</v>
      </c>
      <c r="J34" s="33"/>
      <c r="M34" s="33"/>
      <c r="N34" s="33"/>
      <c r="O34" s="33"/>
      <c r="P34" s="33"/>
      <c r="Q34" s="33"/>
      <c r="R34" s="33"/>
      <c r="S34" s="33"/>
      <c r="T34" s="33"/>
    </row>
    <row r="35" spans="1:20" ht="15.75">
      <c r="A35" s="8">
        <v>28</v>
      </c>
      <c r="B35" s="9" t="s">
        <v>146</v>
      </c>
      <c r="C35" s="9" t="s">
        <v>282</v>
      </c>
      <c r="D35" s="9" t="s">
        <v>147</v>
      </c>
      <c r="E35" s="8" t="s">
        <v>13</v>
      </c>
      <c r="F35" s="109">
        <v>1280000</v>
      </c>
      <c r="G35" s="109">
        <v>768000</v>
      </c>
      <c r="H35" s="109">
        <v>512000</v>
      </c>
      <c r="I35" s="109"/>
      <c r="J35" s="33"/>
      <c r="M35" s="33"/>
      <c r="N35" s="33"/>
      <c r="O35" s="33"/>
      <c r="P35" s="33"/>
      <c r="Q35" s="33"/>
      <c r="R35" s="33"/>
      <c r="S35" s="33"/>
      <c r="T35" s="33"/>
    </row>
    <row r="36" spans="1:20" ht="62.25" customHeight="1">
      <c r="A36" s="8">
        <v>29</v>
      </c>
      <c r="B36" s="9" t="s">
        <v>86</v>
      </c>
      <c r="C36" s="9" t="s">
        <v>87</v>
      </c>
      <c r="D36" s="9" t="s">
        <v>268</v>
      </c>
      <c r="E36" s="8" t="s">
        <v>13</v>
      </c>
      <c r="F36" s="109">
        <v>960000</v>
      </c>
      <c r="G36" s="109">
        <v>576000</v>
      </c>
      <c r="H36" s="109">
        <v>384000</v>
      </c>
      <c r="I36" s="109"/>
      <c r="J36" s="33"/>
      <c r="M36" s="33"/>
      <c r="N36" s="33"/>
      <c r="O36" s="33"/>
      <c r="P36" s="33"/>
      <c r="Q36" s="33"/>
      <c r="R36" s="33"/>
      <c r="S36" s="33"/>
      <c r="T36" s="33"/>
    </row>
    <row r="37" spans="1:20" ht="15.75">
      <c r="A37" s="5" t="s">
        <v>172</v>
      </c>
      <c r="B37" s="6" t="s">
        <v>5</v>
      </c>
      <c r="C37" s="6"/>
      <c r="D37" s="6"/>
      <c r="E37" s="6"/>
      <c r="F37" s="109"/>
      <c r="G37" s="109"/>
      <c r="H37" s="109"/>
      <c r="I37" s="109"/>
      <c r="J37" s="33"/>
      <c r="M37" s="33"/>
      <c r="N37" s="33"/>
      <c r="O37" s="33"/>
      <c r="P37" s="33"/>
      <c r="Q37" s="33"/>
      <c r="R37" s="33"/>
      <c r="S37" s="33"/>
      <c r="T37" s="33"/>
    </row>
    <row r="38" spans="1:20" ht="31.5">
      <c r="A38" s="8">
        <v>1</v>
      </c>
      <c r="B38" s="9" t="s">
        <v>183</v>
      </c>
      <c r="C38" s="9" t="s">
        <v>283</v>
      </c>
      <c r="D38" s="9" t="s">
        <v>54</v>
      </c>
      <c r="E38" s="8" t="s">
        <v>8</v>
      </c>
      <c r="F38" s="109">
        <v>1120000</v>
      </c>
      <c r="G38" s="109">
        <v>672000</v>
      </c>
      <c r="H38" s="109">
        <v>448000</v>
      </c>
      <c r="I38" s="109"/>
      <c r="J38" s="33"/>
      <c r="M38" s="33"/>
      <c r="N38" s="33"/>
      <c r="O38" s="33"/>
      <c r="P38" s="33"/>
      <c r="Q38" s="33"/>
      <c r="R38" s="33"/>
      <c r="S38" s="33"/>
      <c r="T38" s="33"/>
    </row>
    <row r="39" spans="1:20" ht="15.75">
      <c r="A39" s="8">
        <v>2</v>
      </c>
      <c r="B39" s="9" t="s">
        <v>184</v>
      </c>
      <c r="C39" s="9" t="s">
        <v>54</v>
      </c>
      <c r="D39" s="9" t="s">
        <v>55</v>
      </c>
      <c r="E39" s="8" t="s">
        <v>8</v>
      </c>
      <c r="F39" s="109">
        <v>2000000</v>
      </c>
      <c r="G39" s="109">
        <v>1200000</v>
      </c>
      <c r="H39" s="109">
        <v>800000</v>
      </c>
      <c r="I39" s="109">
        <v>400000</v>
      </c>
      <c r="J39" s="33"/>
      <c r="M39" s="33"/>
      <c r="N39" s="33"/>
      <c r="O39" s="33"/>
      <c r="P39" s="33"/>
      <c r="Q39" s="33"/>
      <c r="R39" s="33"/>
      <c r="S39" s="33"/>
      <c r="T39" s="33"/>
    </row>
    <row r="40" spans="1:20" ht="31.5">
      <c r="A40" s="8">
        <v>3</v>
      </c>
      <c r="B40" s="9" t="s">
        <v>185</v>
      </c>
      <c r="C40" s="9" t="s">
        <v>55</v>
      </c>
      <c r="D40" s="9" t="s">
        <v>56</v>
      </c>
      <c r="E40" s="8" t="s">
        <v>8</v>
      </c>
      <c r="F40" s="109">
        <v>2800000</v>
      </c>
      <c r="G40" s="109">
        <v>1680000</v>
      </c>
      <c r="H40" s="109">
        <v>1120000</v>
      </c>
      <c r="I40" s="109">
        <v>560000</v>
      </c>
      <c r="J40" s="33"/>
      <c r="M40" s="33"/>
      <c r="N40" s="33"/>
      <c r="O40" s="33"/>
      <c r="P40" s="33"/>
      <c r="Q40" s="33"/>
      <c r="R40" s="33"/>
      <c r="S40" s="33"/>
      <c r="T40" s="33"/>
    </row>
    <row r="41" spans="1:20" ht="47.25">
      <c r="A41" s="8">
        <v>4</v>
      </c>
      <c r="B41" s="9" t="s">
        <v>186</v>
      </c>
      <c r="C41" s="9" t="s">
        <v>56</v>
      </c>
      <c r="D41" s="9" t="s">
        <v>57</v>
      </c>
      <c r="E41" s="8" t="s">
        <v>8</v>
      </c>
      <c r="F41" s="109">
        <v>2240000</v>
      </c>
      <c r="G41" s="109">
        <v>1344000</v>
      </c>
      <c r="H41" s="109">
        <v>896000</v>
      </c>
      <c r="I41" s="109">
        <v>448000</v>
      </c>
      <c r="J41" s="33"/>
      <c r="M41" s="33"/>
      <c r="N41" s="33"/>
      <c r="O41" s="33"/>
      <c r="P41" s="33"/>
      <c r="Q41" s="33"/>
      <c r="R41" s="33"/>
      <c r="S41" s="33"/>
      <c r="T41" s="33"/>
    </row>
    <row r="42" spans="1:20" ht="21.75" customHeight="1">
      <c r="A42" s="8">
        <v>5</v>
      </c>
      <c r="B42" s="9" t="s">
        <v>187</v>
      </c>
      <c r="C42" s="9" t="s">
        <v>284</v>
      </c>
      <c r="D42" s="9" t="s">
        <v>133</v>
      </c>
      <c r="E42" s="8" t="s">
        <v>8</v>
      </c>
      <c r="F42" s="109">
        <v>2000000</v>
      </c>
      <c r="G42" s="109">
        <v>1200000</v>
      </c>
      <c r="H42" s="109">
        <v>800000</v>
      </c>
      <c r="I42" s="109">
        <v>400000</v>
      </c>
      <c r="J42" s="33"/>
      <c r="M42" s="33"/>
      <c r="N42" s="33"/>
      <c r="O42" s="33"/>
      <c r="P42" s="33"/>
      <c r="Q42" s="33"/>
      <c r="R42" s="33"/>
      <c r="S42" s="33"/>
      <c r="T42" s="33"/>
    </row>
    <row r="43" spans="1:20" ht="31.5">
      <c r="A43" s="8">
        <v>6</v>
      </c>
      <c r="B43" s="9" t="s">
        <v>183</v>
      </c>
      <c r="C43" s="9" t="s">
        <v>57</v>
      </c>
      <c r="D43" s="9" t="s">
        <v>58</v>
      </c>
      <c r="E43" s="8" t="s">
        <v>11</v>
      </c>
      <c r="F43" s="109">
        <v>1920000</v>
      </c>
      <c r="G43" s="109">
        <v>1152000</v>
      </c>
      <c r="H43" s="109">
        <v>768000</v>
      </c>
      <c r="I43" s="109">
        <v>384000</v>
      </c>
      <c r="J43" s="33"/>
      <c r="M43" s="33"/>
      <c r="N43" s="33"/>
      <c r="O43" s="33"/>
      <c r="P43" s="33"/>
      <c r="Q43" s="33"/>
      <c r="R43" s="33"/>
      <c r="S43" s="33"/>
      <c r="T43" s="33"/>
    </row>
    <row r="44" spans="1:20" ht="21.75" customHeight="1">
      <c r="A44" s="8">
        <v>7</v>
      </c>
      <c r="B44" s="9" t="s">
        <v>184</v>
      </c>
      <c r="C44" s="9" t="s">
        <v>59</v>
      </c>
      <c r="D44" s="9" t="s">
        <v>60</v>
      </c>
      <c r="E44" s="8" t="s">
        <v>11</v>
      </c>
      <c r="F44" s="109">
        <v>1280000</v>
      </c>
      <c r="G44" s="109">
        <v>768000</v>
      </c>
      <c r="H44" s="109">
        <v>512000</v>
      </c>
      <c r="I44" s="109">
        <v>256000</v>
      </c>
      <c r="J44" s="33"/>
      <c r="M44" s="33"/>
      <c r="N44" s="33"/>
      <c r="O44" s="33"/>
      <c r="P44" s="33"/>
      <c r="Q44" s="33"/>
      <c r="R44" s="33"/>
      <c r="S44" s="33"/>
      <c r="T44" s="33"/>
    </row>
    <row r="45" spans="1:20" ht="31.5">
      <c r="A45" s="8">
        <v>8</v>
      </c>
      <c r="B45" s="9" t="s">
        <v>185</v>
      </c>
      <c r="C45" s="9" t="s">
        <v>61</v>
      </c>
      <c r="D45" s="9" t="s">
        <v>62</v>
      </c>
      <c r="E45" s="8" t="s">
        <v>11</v>
      </c>
      <c r="F45" s="109">
        <v>960000</v>
      </c>
      <c r="G45" s="109">
        <v>576000</v>
      </c>
      <c r="H45" s="109">
        <v>384000</v>
      </c>
      <c r="I45" s="109"/>
      <c r="J45" s="33"/>
      <c r="M45" s="33"/>
      <c r="N45" s="33"/>
      <c r="O45" s="33"/>
      <c r="P45" s="33"/>
      <c r="Q45" s="33"/>
      <c r="R45" s="33"/>
      <c r="S45" s="33"/>
      <c r="T45" s="33"/>
    </row>
    <row r="46" spans="1:20" ht="15.75" customHeight="1">
      <c r="A46" s="8">
        <v>9</v>
      </c>
      <c r="B46" s="158" t="s">
        <v>189</v>
      </c>
      <c r="C46" s="158"/>
      <c r="D46" s="158"/>
      <c r="E46" s="8" t="s">
        <v>11</v>
      </c>
      <c r="F46" s="109">
        <v>800000</v>
      </c>
      <c r="G46" s="109">
        <v>480000</v>
      </c>
      <c r="H46" s="109">
        <v>320000</v>
      </c>
      <c r="I46" s="109"/>
      <c r="J46" s="33"/>
      <c r="M46" s="33"/>
      <c r="N46" s="33"/>
      <c r="O46" s="33"/>
      <c r="P46" s="33"/>
      <c r="Q46" s="33"/>
      <c r="R46" s="33"/>
      <c r="S46" s="33"/>
      <c r="T46" s="33"/>
    </row>
    <row r="47" spans="1:20" ht="35.25" customHeight="1">
      <c r="A47" s="8">
        <v>10</v>
      </c>
      <c r="B47" s="158" t="s">
        <v>6</v>
      </c>
      <c r="C47" s="158"/>
      <c r="D47" s="158"/>
      <c r="E47" s="8" t="s">
        <v>13</v>
      </c>
      <c r="F47" s="109">
        <v>400000</v>
      </c>
      <c r="G47" s="109">
        <v>240000</v>
      </c>
      <c r="H47" s="109"/>
      <c r="I47" s="109"/>
      <c r="J47" s="33"/>
      <c r="M47" s="33"/>
      <c r="N47" s="33"/>
      <c r="O47" s="33"/>
      <c r="P47" s="33"/>
      <c r="Q47" s="33"/>
      <c r="R47" s="33"/>
      <c r="S47" s="33"/>
      <c r="T47" s="33"/>
    </row>
    <row r="48" spans="1:20" ht="32.25" customHeight="1">
      <c r="A48" s="8">
        <v>11</v>
      </c>
      <c r="B48" s="158" t="s">
        <v>191</v>
      </c>
      <c r="C48" s="158"/>
      <c r="D48" s="158"/>
      <c r="E48" s="8" t="s">
        <v>13</v>
      </c>
      <c r="F48" s="109">
        <v>400000</v>
      </c>
      <c r="G48" s="109">
        <v>240000</v>
      </c>
      <c r="H48" s="109"/>
      <c r="I48" s="109"/>
      <c r="J48" s="33"/>
      <c r="M48" s="33"/>
      <c r="N48" s="33"/>
      <c r="O48" s="33"/>
      <c r="P48" s="33"/>
      <c r="Q48" s="33"/>
      <c r="R48" s="33"/>
      <c r="S48" s="33"/>
      <c r="T48" s="33"/>
    </row>
    <row r="49" spans="1:20" ht="15.75">
      <c r="A49" s="8">
        <v>12</v>
      </c>
      <c r="B49" s="158" t="s">
        <v>7</v>
      </c>
      <c r="C49" s="158"/>
      <c r="D49" s="158"/>
      <c r="E49" s="8" t="s">
        <v>13</v>
      </c>
      <c r="F49" s="109">
        <v>320000</v>
      </c>
      <c r="G49" s="109"/>
      <c r="H49" s="109"/>
      <c r="I49" s="109"/>
      <c r="J49" s="33"/>
      <c r="M49" s="33"/>
      <c r="N49" s="33"/>
      <c r="O49" s="33"/>
      <c r="P49" s="33"/>
      <c r="Q49" s="33"/>
      <c r="R49" s="33"/>
      <c r="S49" s="33"/>
      <c r="T49" s="33"/>
    </row>
    <row r="50" spans="1:6" s="77" customFormat="1" ht="15.75">
      <c r="A50" s="90" t="s">
        <v>209</v>
      </c>
      <c r="F50" s="91"/>
    </row>
  </sheetData>
  <sheetProtection/>
  <mergeCells count="12">
    <mergeCell ref="B5:B6"/>
    <mergeCell ref="C5:D5"/>
    <mergeCell ref="A3:H3"/>
    <mergeCell ref="F5:I5"/>
    <mergeCell ref="A2:I2"/>
    <mergeCell ref="E5:E6"/>
    <mergeCell ref="B49:D49"/>
    <mergeCell ref="B46:D46"/>
    <mergeCell ref="B47:D47"/>
    <mergeCell ref="B48:D48"/>
    <mergeCell ref="B29:D29"/>
    <mergeCell ref="A5:A6"/>
  </mergeCells>
  <printOptions/>
  <pageMargins left="0.4724409448818898" right="0.2362204724409449" top="0.984251968503937" bottom="0.7874015748031497" header="0" footer="0.5118110236220472"/>
  <pageSetup firstPageNumber="137" useFirstPageNumber="1" horizontalDpi="600" verticalDpi="600" orientation="landscape" paperSize="9" scale="90" r:id="rId1"/>
  <headerFooter>
    <oddFooter>&amp;C&amp;P</oddFooter>
  </headerFooter>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B55"/>
  <sheetViews>
    <sheetView tabSelected="1" view="pageBreakPreview" zoomScale="85" zoomScaleSheetLayoutView="85" workbookViewId="0" topLeftCell="A1">
      <selection activeCell="G63" sqref="G63"/>
    </sheetView>
  </sheetViews>
  <sheetFormatPr defaultColWidth="9.140625" defaultRowHeight="15"/>
  <cols>
    <col min="1" max="1" width="5.421875" style="28" customWidth="1"/>
    <col min="2" max="2" width="16.421875" style="28" customWidth="1"/>
    <col min="3" max="3" width="17.421875" style="28" customWidth="1"/>
    <col min="4" max="4" width="16.57421875" style="28" customWidth="1"/>
    <col min="5" max="5" width="9.421875" style="33" customWidth="1"/>
    <col min="6" max="6" width="12.57421875" style="28" customWidth="1"/>
    <col min="7" max="7" width="11.57421875" style="28" customWidth="1"/>
    <col min="8" max="9" width="11.421875" style="28" customWidth="1"/>
    <col min="10" max="10" width="11.421875" style="29" customWidth="1"/>
    <col min="11" max="11" width="11.140625" style="29" customWidth="1"/>
    <col min="12" max="12" width="10.421875" style="29" customWidth="1"/>
    <col min="13" max="13" width="10.57421875" style="30" customWidth="1"/>
    <col min="14" max="14" width="18.00390625" style="28" customWidth="1"/>
    <col min="15" max="15" width="11.8515625" style="30" customWidth="1"/>
    <col min="16" max="16" width="11.421875" style="30" customWidth="1"/>
    <col min="17" max="17" width="11.00390625" style="30" customWidth="1"/>
    <col min="18" max="19" width="11.421875" style="30" customWidth="1"/>
    <col min="20" max="20" width="11.00390625" style="30" customWidth="1"/>
    <col min="21" max="21" width="10.421875" style="30" customWidth="1"/>
    <col min="22" max="22" width="10.140625" style="30" customWidth="1"/>
    <col min="23" max="16384" width="9.140625" style="28" customWidth="1"/>
  </cols>
  <sheetData>
    <row r="1" spans="1:13" s="2" customFormat="1" ht="22.5" customHeight="1">
      <c r="A1" s="92" t="s">
        <v>199</v>
      </c>
      <c r="B1" s="70"/>
      <c r="C1" s="70"/>
      <c r="D1" s="70"/>
      <c r="E1" s="72"/>
      <c r="F1" s="70"/>
      <c r="G1" s="70"/>
      <c r="H1" s="70"/>
      <c r="I1" s="70"/>
      <c r="J1" s="70"/>
      <c r="K1" s="70"/>
      <c r="L1" s="70"/>
      <c r="M1" s="70"/>
    </row>
    <row r="2" spans="1:14" s="15" customFormat="1" ht="15.75" customHeight="1">
      <c r="A2" s="159" t="s">
        <v>210</v>
      </c>
      <c r="B2" s="159"/>
      <c r="C2" s="159"/>
      <c r="D2" s="159"/>
      <c r="E2" s="159"/>
      <c r="F2" s="159"/>
      <c r="G2" s="159"/>
      <c r="H2" s="159"/>
      <c r="I2" s="159"/>
      <c r="J2" s="159"/>
      <c r="K2" s="159"/>
      <c r="L2" s="159"/>
      <c r="M2" s="159"/>
      <c r="N2" s="1"/>
    </row>
    <row r="3" spans="1:12" s="2" customFormat="1" ht="22.5" customHeight="1">
      <c r="A3" s="148" t="str">
        <f>'Bang 5'!A4:H4</f>
        <v>(Ban hành kèm theo Quyết định số:  32/2019/QĐ-UBND ngày 20 tháng 12 năm 2019 của Ủy ban nhân dân tỉnh Lạng Sơn)</v>
      </c>
      <c r="B3" s="148"/>
      <c r="C3" s="148"/>
      <c r="D3" s="148"/>
      <c r="E3" s="148"/>
      <c r="F3" s="148"/>
      <c r="G3" s="148"/>
      <c r="H3" s="148"/>
      <c r="I3" s="148"/>
      <c r="J3" s="148"/>
      <c r="K3" s="148"/>
      <c r="L3" s="148"/>
    </row>
    <row r="4" spans="1:28" s="101" customFormat="1" ht="18" customHeight="1">
      <c r="A4" s="92" t="s">
        <v>199</v>
      </c>
      <c r="B4" s="93"/>
      <c r="C4" s="93"/>
      <c r="D4" s="93"/>
      <c r="E4" s="88"/>
      <c r="F4" s="93"/>
      <c r="G4" s="94"/>
      <c r="H4" s="94"/>
      <c r="I4" s="94"/>
      <c r="J4" s="94"/>
      <c r="K4" s="94"/>
      <c r="L4" s="95" t="s">
        <v>211</v>
      </c>
      <c r="M4" s="94"/>
      <c r="N4" s="96"/>
      <c r="O4" s="97"/>
      <c r="P4" s="97"/>
      <c r="Q4" s="97"/>
      <c r="R4" s="97"/>
      <c r="S4" s="97"/>
      <c r="T4" s="97"/>
      <c r="U4" s="97"/>
      <c r="V4" s="97"/>
      <c r="W4" s="97"/>
      <c r="X4" s="98"/>
      <c r="Y4" s="98"/>
      <c r="Z4" s="98"/>
      <c r="AA4" s="99"/>
      <c r="AB4" s="100"/>
    </row>
    <row r="5" spans="1:22" ht="37.5" customHeight="1">
      <c r="A5" s="144" t="s">
        <v>29</v>
      </c>
      <c r="B5" s="145" t="s">
        <v>0</v>
      </c>
      <c r="C5" s="144" t="s">
        <v>43</v>
      </c>
      <c r="D5" s="144"/>
      <c r="E5" s="164" t="s">
        <v>285</v>
      </c>
      <c r="F5" s="167" t="s">
        <v>26</v>
      </c>
      <c r="G5" s="162"/>
      <c r="H5" s="162"/>
      <c r="I5" s="162"/>
      <c r="J5" s="167" t="s">
        <v>196</v>
      </c>
      <c r="K5" s="162"/>
      <c r="L5" s="162"/>
      <c r="M5" s="162"/>
      <c r="O5" s="28"/>
      <c r="P5" s="28"/>
      <c r="Q5" s="28"/>
      <c r="R5" s="28"/>
      <c r="S5" s="28"/>
      <c r="T5" s="28"/>
      <c r="U5" s="28"/>
      <c r="V5" s="28"/>
    </row>
    <row r="6" spans="1:22" ht="24" customHeight="1">
      <c r="A6" s="144"/>
      <c r="B6" s="145"/>
      <c r="C6" s="5" t="s">
        <v>44</v>
      </c>
      <c r="D6" s="5" t="s">
        <v>45</v>
      </c>
      <c r="E6" s="164"/>
      <c r="F6" s="32" t="s">
        <v>1</v>
      </c>
      <c r="G6" s="32" t="s">
        <v>2</v>
      </c>
      <c r="H6" s="32" t="s">
        <v>3</v>
      </c>
      <c r="I6" s="32" t="s">
        <v>170</v>
      </c>
      <c r="J6" s="32" t="s">
        <v>1</v>
      </c>
      <c r="K6" s="32" t="s">
        <v>2</v>
      </c>
      <c r="L6" s="32" t="s">
        <v>3</v>
      </c>
      <c r="M6" s="32" t="s">
        <v>170</v>
      </c>
      <c r="O6" s="28"/>
      <c r="P6" s="28"/>
      <c r="Q6" s="28"/>
      <c r="R6" s="28"/>
      <c r="S6" s="28"/>
      <c r="T6" s="28"/>
      <c r="U6" s="28"/>
      <c r="V6" s="28"/>
    </row>
    <row r="7" spans="1:22" ht="15.75">
      <c r="A7" s="5" t="s">
        <v>171</v>
      </c>
      <c r="B7" s="6" t="s">
        <v>41</v>
      </c>
      <c r="C7" s="6"/>
      <c r="D7" s="6"/>
      <c r="E7" s="6"/>
      <c r="F7" s="6"/>
      <c r="G7" s="6"/>
      <c r="H7" s="6"/>
      <c r="I7" s="6"/>
      <c r="J7" s="6"/>
      <c r="K7" s="6"/>
      <c r="L7" s="6"/>
      <c r="M7" s="6"/>
      <c r="O7" s="28"/>
      <c r="P7" s="28"/>
      <c r="Q7" s="28"/>
      <c r="R7" s="28"/>
      <c r="S7" s="28"/>
      <c r="T7" s="28"/>
      <c r="U7" s="28"/>
      <c r="V7" s="28"/>
    </row>
    <row r="8" spans="1:22" ht="32.25" customHeight="1">
      <c r="A8" s="8">
        <v>1</v>
      </c>
      <c r="B8" s="9" t="s">
        <v>63</v>
      </c>
      <c r="C8" s="9" t="s">
        <v>64</v>
      </c>
      <c r="D8" s="11" t="s">
        <v>69</v>
      </c>
      <c r="E8" s="8" t="s">
        <v>4</v>
      </c>
      <c r="F8" s="18">
        <v>10000000</v>
      </c>
      <c r="G8" s="18">
        <v>6000000</v>
      </c>
      <c r="H8" s="18">
        <v>4000000</v>
      </c>
      <c r="I8" s="18">
        <v>2000000</v>
      </c>
      <c r="J8" s="18">
        <v>7000000</v>
      </c>
      <c r="K8" s="18">
        <v>4200000</v>
      </c>
      <c r="L8" s="18">
        <v>2800000</v>
      </c>
      <c r="M8" s="18">
        <v>1400000</v>
      </c>
      <c r="O8" s="28"/>
      <c r="P8" s="28"/>
      <c r="Q8" s="28"/>
      <c r="R8" s="28"/>
      <c r="S8" s="28"/>
      <c r="T8" s="28"/>
      <c r="U8" s="28"/>
      <c r="V8" s="28"/>
    </row>
    <row r="9" spans="1:22" ht="36.75" customHeight="1">
      <c r="A9" s="8">
        <v>2</v>
      </c>
      <c r="B9" s="9" t="s">
        <v>63</v>
      </c>
      <c r="C9" s="11" t="s">
        <v>69</v>
      </c>
      <c r="D9" s="9" t="s">
        <v>148</v>
      </c>
      <c r="E9" s="8" t="s">
        <v>4</v>
      </c>
      <c r="F9" s="18">
        <v>8000000</v>
      </c>
      <c r="G9" s="18">
        <v>4800000</v>
      </c>
      <c r="H9" s="18">
        <v>3200000</v>
      </c>
      <c r="I9" s="18">
        <v>1600000</v>
      </c>
      <c r="J9" s="18">
        <v>5600000</v>
      </c>
      <c r="K9" s="18">
        <v>3360000</v>
      </c>
      <c r="L9" s="18">
        <v>2240000</v>
      </c>
      <c r="M9" s="18">
        <v>1120000</v>
      </c>
      <c r="O9" s="28"/>
      <c r="P9" s="28"/>
      <c r="Q9" s="28"/>
      <c r="R9" s="28"/>
      <c r="S9" s="28"/>
      <c r="T9" s="28"/>
      <c r="U9" s="28"/>
      <c r="V9" s="28"/>
    </row>
    <row r="10" spans="1:22" ht="47.25">
      <c r="A10" s="8">
        <v>3</v>
      </c>
      <c r="B10" s="9" t="s">
        <v>65</v>
      </c>
      <c r="C10" s="9" t="s">
        <v>270</v>
      </c>
      <c r="D10" s="9" t="s">
        <v>67</v>
      </c>
      <c r="E10" s="8" t="s">
        <v>4</v>
      </c>
      <c r="F10" s="18">
        <v>10000000</v>
      </c>
      <c r="G10" s="18">
        <v>6000000</v>
      </c>
      <c r="H10" s="18">
        <v>4000000</v>
      </c>
      <c r="I10" s="18">
        <v>2000000</v>
      </c>
      <c r="J10" s="18">
        <v>7000000</v>
      </c>
      <c r="K10" s="18">
        <v>4200000</v>
      </c>
      <c r="L10" s="18">
        <v>2800000</v>
      </c>
      <c r="M10" s="18">
        <v>1400000</v>
      </c>
      <c r="O10" s="28"/>
      <c r="P10" s="28"/>
      <c r="Q10" s="28"/>
      <c r="R10" s="28"/>
      <c r="S10" s="28"/>
      <c r="T10" s="28"/>
      <c r="U10" s="28"/>
      <c r="V10" s="28"/>
    </row>
    <row r="11" spans="1:22" ht="31.5">
      <c r="A11" s="8">
        <v>4</v>
      </c>
      <c r="B11" s="9" t="s">
        <v>66</v>
      </c>
      <c r="C11" s="9" t="s">
        <v>64</v>
      </c>
      <c r="D11" s="9" t="s">
        <v>134</v>
      </c>
      <c r="E11" s="8" t="s">
        <v>4</v>
      </c>
      <c r="F11" s="18">
        <v>10000000</v>
      </c>
      <c r="G11" s="18">
        <v>6000000</v>
      </c>
      <c r="H11" s="18">
        <v>4000000</v>
      </c>
      <c r="I11" s="18">
        <v>2000000</v>
      </c>
      <c r="J11" s="18">
        <v>7000000</v>
      </c>
      <c r="K11" s="18">
        <v>4200000</v>
      </c>
      <c r="L11" s="18">
        <v>2800000</v>
      </c>
      <c r="M11" s="18">
        <v>1400000</v>
      </c>
      <c r="O11" s="28"/>
      <c r="P11" s="28"/>
      <c r="Q11" s="28"/>
      <c r="R11" s="28"/>
      <c r="S11" s="28"/>
      <c r="T11" s="28"/>
      <c r="U11" s="28"/>
      <c r="V11" s="28"/>
    </row>
    <row r="12" spans="1:22" ht="31.5">
      <c r="A12" s="8">
        <v>5</v>
      </c>
      <c r="B12" s="9" t="s">
        <v>64</v>
      </c>
      <c r="C12" s="9" t="s">
        <v>149</v>
      </c>
      <c r="D12" s="9" t="s">
        <v>167</v>
      </c>
      <c r="E12" s="8" t="s">
        <v>4</v>
      </c>
      <c r="F12" s="18">
        <v>10000000</v>
      </c>
      <c r="G12" s="18">
        <v>6000000</v>
      </c>
      <c r="H12" s="18">
        <v>4000000</v>
      </c>
      <c r="I12" s="18">
        <v>2000000</v>
      </c>
      <c r="J12" s="18">
        <v>7000000</v>
      </c>
      <c r="K12" s="18">
        <v>4200000</v>
      </c>
      <c r="L12" s="18">
        <v>2800000</v>
      </c>
      <c r="M12" s="18">
        <v>1400000</v>
      </c>
      <c r="O12" s="28"/>
      <c r="P12" s="28"/>
      <c r="Q12" s="28"/>
      <c r="R12" s="28"/>
      <c r="S12" s="28"/>
      <c r="T12" s="28"/>
      <c r="U12" s="28"/>
      <c r="V12" s="28"/>
    </row>
    <row r="13" spans="1:22" ht="63">
      <c r="A13" s="8">
        <v>6</v>
      </c>
      <c r="B13" s="9" t="s">
        <v>64</v>
      </c>
      <c r="C13" s="9" t="s">
        <v>218</v>
      </c>
      <c r="D13" s="9" t="s">
        <v>131</v>
      </c>
      <c r="E13" s="8" t="s">
        <v>8</v>
      </c>
      <c r="F13" s="18">
        <v>7000000</v>
      </c>
      <c r="G13" s="18">
        <v>4200000</v>
      </c>
      <c r="H13" s="18">
        <v>2800000</v>
      </c>
      <c r="I13" s="18">
        <v>1400000</v>
      </c>
      <c r="J13" s="18">
        <v>4900000</v>
      </c>
      <c r="K13" s="18">
        <v>2940000</v>
      </c>
      <c r="L13" s="18">
        <v>1960000</v>
      </c>
      <c r="M13" s="18">
        <v>980000</v>
      </c>
      <c r="O13" s="28"/>
      <c r="P13" s="28"/>
      <c r="Q13" s="28"/>
      <c r="R13" s="28"/>
      <c r="S13" s="28"/>
      <c r="T13" s="28"/>
      <c r="U13" s="28"/>
      <c r="V13" s="28"/>
    </row>
    <row r="14" spans="1:22" ht="63">
      <c r="A14" s="8">
        <v>7</v>
      </c>
      <c r="B14" s="9" t="s">
        <v>65</v>
      </c>
      <c r="C14" s="9" t="s">
        <v>271</v>
      </c>
      <c r="D14" s="9" t="s">
        <v>71</v>
      </c>
      <c r="E14" s="8" t="s">
        <v>8</v>
      </c>
      <c r="F14" s="18">
        <v>6000000</v>
      </c>
      <c r="G14" s="18">
        <v>3600000</v>
      </c>
      <c r="H14" s="18">
        <v>2400000</v>
      </c>
      <c r="I14" s="18">
        <v>1200000</v>
      </c>
      <c r="J14" s="18">
        <v>4200000</v>
      </c>
      <c r="K14" s="18">
        <v>2520000</v>
      </c>
      <c r="L14" s="18">
        <v>1680000</v>
      </c>
      <c r="M14" s="18">
        <v>840000</v>
      </c>
      <c r="O14" s="28"/>
      <c r="P14" s="28"/>
      <c r="Q14" s="28"/>
      <c r="R14" s="28"/>
      <c r="S14" s="28"/>
      <c r="T14" s="28"/>
      <c r="U14" s="28"/>
      <c r="V14" s="28"/>
    </row>
    <row r="15" spans="1:22" ht="47.25">
      <c r="A15" s="8">
        <v>8</v>
      </c>
      <c r="B15" s="9" t="s">
        <v>68</v>
      </c>
      <c r="C15" s="9" t="s">
        <v>272</v>
      </c>
      <c r="D15" s="9" t="s">
        <v>63</v>
      </c>
      <c r="E15" s="8" t="s">
        <v>8</v>
      </c>
      <c r="F15" s="18">
        <v>7000000</v>
      </c>
      <c r="G15" s="18">
        <v>4200000</v>
      </c>
      <c r="H15" s="18">
        <v>2800000</v>
      </c>
      <c r="I15" s="18">
        <v>1400000</v>
      </c>
      <c r="J15" s="18">
        <v>4900000</v>
      </c>
      <c r="K15" s="18">
        <v>2940000</v>
      </c>
      <c r="L15" s="18">
        <v>1960000</v>
      </c>
      <c r="M15" s="18">
        <v>980000</v>
      </c>
      <c r="O15" s="28"/>
      <c r="P15" s="28"/>
      <c r="Q15" s="28"/>
      <c r="R15" s="28"/>
      <c r="S15" s="28"/>
      <c r="T15" s="28"/>
      <c r="U15" s="28"/>
      <c r="V15" s="28"/>
    </row>
    <row r="16" spans="1:22" ht="55.5" customHeight="1">
      <c r="A16" s="8">
        <v>9</v>
      </c>
      <c r="B16" s="9" t="s">
        <v>69</v>
      </c>
      <c r="C16" s="9" t="s">
        <v>273</v>
      </c>
      <c r="D16" s="9" t="s">
        <v>72</v>
      </c>
      <c r="E16" s="8" t="s">
        <v>8</v>
      </c>
      <c r="F16" s="18">
        <v>7000000</v>
      </c>
      <c r="G16" s="18">
        <v>4200000</v>
      </c>
      <c r="H16" s="18">
        <v>2800000</v>
      </c>
      <c r="I16" s="18">
        <v>1400000</v>
      </c>
      <c r="J16" s="18">
        <v>4900000</v>
      </c>
      <c r="K16" s="18">
        <v>2940000</v>
      </c>
      <c r="L16" s="18">
        <v>1960000</v>
      </c>
      <c r="M16" s="18">
        <v>980000</v>
      </c>
      <c r="O16" s="28"/>
      <c r="P16" s="28"/>
      <c r="Q16" s="28"/>
      <c r="R16" s="28"/>
      <c r="S16" s="28"/>
      <c r="T16" s="28"/>
      <c r="U16" s="28"/>
      <c r="V16" s="28"/>
    </row>
    <row r="17" spans="1:22" ht="31.5">
      <c r="A17" s="8">
        <v>10</v>
      </c>
      <c r="B17" s="9" t="s">
        <v>70</v>
      </c>
      <c r="C17" s="9" t="s">
        <v>64</v>
      </c>
      <c r="D17" s="9" t="s">
        <v>46</v>
      </c>
      <c r="E17" s="8" t="s">
        <v>8</v>
      </c>
      <c r="F17" s="18">
        <v>5200000</v>
      </c>
      <c r="G17" s="18">
        <v>3120000</v>
      </c>
      <c r="H17" s="18">
        <v>2080000</v>
      </c>
      <c r="I17" s="18">
        <v>1040000</v>
      </c>
      <c r="J17" s="18">
        <v>3640000</v>
      </c>
      <c r="K17" s="18">
        <v>2184000</v>
      </c>
      <c r="L17" s="18">
        <v>1456000</v>
      </c>
      <c r="M17" s="18">
        <v>728000</v>
      </c>
      <c r="O17" s="28"/>
      <c r="P17" s="28"/>
      <c r="Q17" s="28"/>
      <c r="R17" s="28"/>
      <c r="S17" s="28"/>
      <c r="T17" s="28"/>
      <c r="U17" s="28"/>
      <c r="V17" s="28"/>
    </row>
    <row r="18" spans="1:22" ht="47.25">
      <c r="A18" s="8">
        <v>11</v>
      </c>
      <c r="B18" s="9" t="s">
        <v>64</v>
      </c>
      <c r="C18" s="9" t="s">
        <v>73</v>
      </c>
      <c r="D18" s="9" t="s">
        <v>74</v>
      </c>
      <c r="E18" s="8" t="s">
        <v>11</v>
      </c>
      <c r="F18" s="18">
        <v>2000000</v>
      </c>
      <c r="G18" s="18">
        <v>1200000</v>
      </c>
      <c r="H18" s="18">
        <v>800000</v>
      </c>
      <c r="I18" s="18">
        <v>400000</v>
      </c>
      <c r="J18" s="18">
        <v>1400000</v>
      </c>
      <c r="K18" s="18">
        <v>840000</v>
      </c>
      <c r="L18" s="18">
        <v>560000</v>
      </c>
      <c r="M18" s="18">
        <v>280000</v>
      </c>
      <c r="O18" s="28"/>
      <c r="P18" s="28"/>
      <c r="Q18" s="28"/>
      <c r="R18" s="28"/>
      <c r="S18" s="28"/>
      <c r="T18" s="28"/>
      <c r="U18" s="28"/>
      <c r="V18" s="28"/>
    </row>
    <row r="19" spans="1:22" ht="53.25" customHeight="1">
      <c r="A19" s="8">
        <v>12</v>
      </c>
      <c r="B19" s="9" t="s">
        <v>64</v>
      </c>
      <c r="C19" s="9" t="s">
        <v>75</v>
      </c>
      <c r="D19" s="9" t="s">
        <v>132</v>
      </c>
      <c r="E19" s="8" t="s">
        <v>11</v>
      </c>
      <c r="F19" s="18">
        <v>3000000</v>
      </c>
      <c r="G19" s="18">
        <v>1800000</v>
      </c>
      <c r="H19" s="18">
        <v>1200000</v>
      </c>
      <c r="I19" s="18">
        <v>600000</v>
      </c>
      <c r="J19" s="18">
        <v>2100000</v>
      </c>
      <c r="K19" s="18">
        <v>1260000</v>
      </c>
      <c r="L19" s="18">
        <v>840000</v>
      </c>
      <c r="M19" s="18">
        <v>420000</v>
      </c>
      <c r="O19" s="28"/>
      <c r="P19" s="28"/>
      <c r="Q19" s="28"/>
      <c r="R19" s="28"/>
      <c r="S19" s="28"/>
      <c r="T19" s="28"/>
      <c r="U19" s="28"/>
      <c r="V19" s="28"/>
    </row>
    <row r="20" spans="1:22" ht="38.25" customHeight="1">
      <c r="A20" s="8">
        <v>13</v>
      </c>
      <c r="B20" s="9" t="s">
        <v>64</v>
      </c>
      <c r="C20" s="9" t="s">
        <v>132</v>
      </c>
      <c r="D20" s="9" t="s">
        <v>76</v>
      </c>
      <c r="E20" s="8" t="s">
        <v>11</v>
      </c>
      <c r="F20" s="18">
        <v>6500000</v>
      </c>
      <c r="G20" s="18">
        <v>3900000</v>
      </c>
      <c r="H20" s="18">
        <v>2600000</v>
      </c>
      <c r="I20" s="18">
        <v>1300000</v>
      </c>
      <c r="J20" s="18">
        <v>4550000</v>
      </c>
      <c r="K20" s="18">
        <v>2730000</v>
      </c>
      <c r="L20" s="18">
        <v>1820000</v>
      </c>
      <c r="M20" s="18">
        <v>910000</v>
      </c>
      <c r="O20" s="28"/>
      <c r="P20" s="28"/>
      <c r="Q20" s="28"/>
      <c r="R20" s="28"/>
      <c r="S20" s="28"/>
      <c r="T20" s="28"/>
      <c r="U20" s="28"/>
      <c r="V20" s="28"/>
    </row>
    <row r="21" spans="1:22" ht="52.5" customHeight="1">
      <c r="A21" s="8">
        <v>14</v>
      </c>
      <c r="B21" s="9" t="s">
        <v>64</v>
      </c>
      <c r="C21" s="9" t="s">
        <v>274</v>
      </c>
      <c r="D21" s="9" t="s">
        <v>131</v>
      </c>
      <c r="E21" s="8" t="s">
        <v>11</v>
      </c>
      <c r="F21" s="18">
        <v>5000000</v>
      </c>
      <c r="G21" s="18">
        <v>3000000</v>
      </c>
      <c r="H21" s="18">
        <v>2000000</v>
      </c>
      <c r="I21" s="18">
        <v>1000000</v>
      </c>
      <c r="J21" s="18">
        <v>3500000</v>
      </c>
      <c r="K21" s="18">
        <v>2100000</v>
      </c>
      <c r="L21" s="18">
        <v>1400000</v>
      </c>
      <c r="M21" s="18">
        <v>700000</v>
      </c>
      <c r="O21" s="28"/>
      <c r="P21" s="28"/>
      <c r="Q21" s="28"/>
      <c r="R21" s="28"/>
      <c r="S21" s="28"/>
      <c r="T21" s="28"/>
      <c r="U21" s="28"/>
      <c r="V21" s="28"/>
    </row>
    <row r="22" spans="1:22" ht="103.5" customHeight="1">
      <c r="A22" s="8">
        <v>15</v>
      </c>
      <c r="B22" s="9" t="s">
        <v>64</v>
      </c>
      <c r="C22" s="9" t="s">
        <v>220</v>
      </c>
      <c r="D22" s="9" t="s">
        <v>269</v>
      </c>
      <c r="E22" s="8" t="s">
        <v>11</v>
      </c>
      <c r="F22" s="18">
        <v>3500000</v>
      </c>
      <c r="G22" s="18">
        <v>2100000</v>
      </c>
      <c r="H22" s="18">
        <v>1400000</v>
      </c>
      <c r="I22" s="18">
        <v>700000</v>
      </c>
      <c r="J22" s="18">
        <v>2450000</v>
      </c>
      <c r="K22" s="18">
        <v>1470000</v>
      </c>
      <c r="L22" s="18">
        <v>980000</v>
      </c>
      <c r="M22" s="18">
        <v>490000</v>
      </c>
      <c r="O22" s="28"/>
      <c r="P22" s="28"/>
      <c r="Q22" s="28"/>
      <c r="R22" s="28"/>
      <c r="S22" s="28"/>
      <c r="T22" s="28"/>
      <c r="U22" s="28"/>
      <c r="V22" s="28"/>
    </row>
    <row r="23" spans="1:22" ht="51.75" customHeight="1">
      <c r="A23" s="8">
        <v>16</v>
      </c>
      <c r="B23" s="9" t="s">
        <v>77</v>
      </c>
      <c r="C23" s="9" t="s">
        <v>275</v>
      </c>
      <c r="D23" s="9" t="s">
        <v>63</v>
      </c>
      <c r="E23" s="8" t="s">
        <v>11</v>
      </c>
      <c r="F23" s="18">
        <v>4000000</v>
      </c>
      <c r="G23" s="18">
        <v>2400000</v>
      </c>
      <c r="H23" s="18">
        <v>1600000</v>
      </c>
      <c r="I23" s="18">
        <v>800000</v>
      </c>
      <c r="J23" s="18">
        <v>2800000</v>
      </c>
      <c r="K23" s="18">
        <v>1680000</v>
      </c>
      <c r="L23" s="18">
        <v>1120000</v>
      </c>
      <c r="M23" s="18">
        <v>560000</v>
      </c>
      <c r="O23" s="28"/>
      <c r="P23" s="28"/>
      <c r="Q23" s="28"/>
      <c r="R23" s="28"/>
      <c r="S23" s="28"/>
      <c r="T23" s="28"/>
      <c r="U23" s="28"/>
      <c r="V23" s="28"/>
    </row>
    <row r="24" spans="1:22" ht="63">
      <c r="A24" s="8">
        <v>17</v>
      </c>
      <c r="B24" s="9" t="s">
        <v>78</v>
      </c>
      <c r="C24" s="9" t="s">
        <v>276</v>
      </c>
      <c r="D24" s="9" t="s">
        <v>79</v>
      </c>
      <c r="E24" s="8" t="s">
        <v>11</v>
      </c>
      <c r="F24" s="18">
        <v>4000000</v>
      </c>
      <c r="G24" s="18">
        <v>2400000</v>
      </c>
      <c r="H24" s="18">
        <v>1600000</v>
      </c>
      <c r="I24" s="18">
        <v>800000</v>
      </c>
      <c r="J24" s="18">
        <v>2800000</v>
      </c>
      <c r="K24" s="18">
        <v>1680000</v>
      </c>
      <c r="L24" s="18">
        <v>1120000</v>
      </c>
      <c r="M24" s="18">
        <v>560000</v>
      </c>
      <c r="O24" s="28"/>
      <c r="P24" s="28"/>
      <c r="Q24" s="28"/>
      <c r="R24" s="28"/>
      <c r="S24" s="28"/>
      <c r="T24" s="28"/>
      <c r="U24" s="28"/>
      <c r="V24" s="28"/>
    </row>
    <row r="25" spans="1:22" ht="51" customHeight="1">
      <c r="A25" s="8">
        <v>18</v>
      </c>
      <c r="B25" s="9" t="s">
        <v>47</v>
      </c>
      <c r="C25" s="9" t="s">
        <v>277</v>
      </c>
      <c r="D25" s="9" t="s">
        <v>48</v>
      </c>
      <c r="E25" s="8" t="s">
        <v>11</v>
      </c>
      <c r="F25" s="18">
        <v>3000000</v>
      </c>
      <c r="G25" s="18">
        <v>1800000</v>
      </c>
      <c r="H25" s="18">
        <v>1200000</v>
      </c>
      <c r="I25" s="18">
        <v>600000</v>
      </c>
      <c r="J25" s="18">
        <v>2100000</v>
      </c>
      <c r="K25" s="18">
        <v>1260000</v>
      </c>
      <c r="L25" s="18">
        <v>840000</v>
      </c>
      <c r="M25" s="18">
        <v>420000</v>
      </c>
      <c r="O25" s="28"/>
      <c r="P25" s="28"/>
      <c r="Q25" s="28"/>
      <c r="R25" s="28"/>
      <c r="S25" s="28"/>
      <c r="T25" s="28"/>
      <c r="U25" s="28"/>
      <c r="V25" s="28"/>
    </row>
    <row r="26" spans="1:22" ht="75.75" customHeight="1">
      <c r="A26" s="8">
        <v>19</v>
      </c>
      <c r="B26" s="9" t="s">
        <v>66</v>
      </c>
      <c r="C26" s="9" t="s">
        <v>278</v>
      </c>
      <c r="D26" s="9" t="s">
        <v>190</v>
      </c>
      <c r="E26" s="8" t="s">
        <v>11</v>
      </c>
      <c r="F26" s="18">
        <v>5000000</v>
      </c>
      <c r="G26" s="18">
        <v>3000000</v>
      </c>
      <c r="H26" s="18">
        <v>2000000</v>
      </c>
      <c r="I26" s="18">
        <v>1000000</v>
      </c>
      <c r="J26" s="18">
        <v>3500000</v>
      </c>
      <c r="K26" s="18">
        <v>2100000</v>
      </c>
      <c r="L26" s="18">
        <v>1400000</v>
      </c>
      <c r="M26" s="18">
        <v>700000</v>
      </c>
      <c r="O26" s="28"/>
      <c r="P26" s="28"/>
      <c r="Q26" s="28"/>
      <c r="R26" s="28"/>
      <c r="S26" s="28"/>
      <c r="T26" s="28"/>
      <c r="U26" s="28"/>
      <c r="V26" s="28"/>
    </row>
    <row r="27" spans="1:22" ht="36" customHeight="1">
      <c r="A27" s="8">
        <v>20</v>
      </c>
      <c r="B27" s="9" t="s">
        <v>80</v>
      </c>
      <c r="C27" s="9" t="s">
        <v>279</v>
      </c>
      <c r="D27" s="9" t="s">
        <v>49</v>
      </c>
      <c r="E27" s="8" t="s">
        <v>11</v>
      </c>
      <c r="F27" s="18">
        <v>3000000</v>
      </c>
      <c r="G27" s="18">
        <v>1800000</v>
      </c>
      <c r="H27" s="18">
        <v>1200000</v>
      </c>
      <c r="I27" s="18">
        <v>600000</v>
      </c>
      <c r="J27" s="18">
        <v>2100000</v>
      </c>
      <c r="K27" s="18">
        <v>1260000</v>
      </c>
      <c r="L27" s="18">
        <v>840000</v>
      </c>
      <c r="M27" s="18">
        <v>420000</v>
      </c>
      <c r="O27" s="28"/>
      <c r="P27" s="28"/>
      <c r="Q27" s="28"/>
      <c r="R27" s="28"/>
      <c r="S27" s="28"/>
      <c r="T27" s="28"/>
      <c r="U27" s="28"/>
      <c r="V27" s="28"/>
    </row>
    <row r="28" spans="1:22" ht="87" customHeight="1">
      <c r="A28" s="8">
        <v>21</v>
      </c>
      <c r="B28" s="9" t="s">
        <v>81</v>
      </c>
      <c r="C28" s="9" t="s">
        <v>50</v>
      </c>
      <c r="D28" s="9" t="s">
        <v>51</v>
      </c>
      <c r="E28" s="8" t="s">
        <v>11</v>
      </c>
      <c r="F28" s="18">
        <v>3000000</v>
      </c>
      <c r="G28" s="18">
        <v>1800000</v>
      </c>
      <c r="H28" s="18">
        <v>1200000</v>
      </c>
      <c r="I28" s="18">
        <v>600000</v>
      </c>
      <c r="J28" s="18">
        <v>2100000</v>
      </c>
      <c r="K28" s="18">
        <v>1260000</v>
      </c>
      <c r="L28" s="18">
        <v>840000</v>
      </c>
      <c r="M28" s="18">
        <v>420000</v>
      </c>
      <c r="O28" s="28"/>
      <c r="P28" s="28"/>
      <c r="Q28" s="28"/>
      <c r="R28" s="28"/>
      <c r="S28" s="28"/>
      <c r="T28" s="28"/>
      <c r="U28" s="28"/>
      <c r="V28" s="28"/>
    </row>
    <row r="29" spans="1:22" ht="28.5" customHeight="1">
      <c r="A29" s="8">
        <v>22</v>
      </c>
      <c r="B29" s="157" t="s">
        <v>52</v>
      </c>
      <c r="C29" s="157"/>
      <c r="D29" s="157"/>
      <c r="E29" s="8" t="s">
        <v>11</v>
      </c>
      <c r="F29" s="18">
        <v>3500000</v>
      </c>
      <c r="G29" s="18">
        <v>2100000</v>
      </c>
      <c r="H29" s="18">
        <v>1400000</v>
      </c>
      <c r="I29" s="18">
        <v>700000</v>
      </c>
      <c r="J29" s="18">
        <v>2450000</v>
      </c>
      <c r="K29" s="18">
        <v>1470000</v>
      </c>
      <c r="L29" s="18">
        <v>980000</v>
      </c>
      <c r="M29" s="18">
        <v>490000</v>
      </c>
      <c r="O29" s="28"/>
      <c r="P29" s="28"/>
      <c r="Q29" s="28"/>
      <c r="R29" s="28"/>
      <c r="S29" s="28"/>
      <c r="T29" s="28"/>
      <c r="U29" s="28"/>
      <c r="V29" s="28"/>
    </row>
    <row r="30" spans="1:22" ht="47.25">
      <c r="A30" s="8">
        <v>23</v>
      </c>
      <c r="B30" s="9" t="s">
        <v>82</v>
      </c>
      <c r="C30" s="9" t="s">
        <v>64</v>
      </c>
      <c r="D30" s="9" t="s">
        <v>83</v>
      </c>
      <c r="E30" s="8" t="s">
        <v>11</v>
      </c>
      <c r="F30" s="18">
        <v>3000000</v>
      </c>
      <c r="G30" s="18">
        <v>1800000</v>
      </c>
      <c r="H30" s="18">
        <v>1200000</v>
      </c>
      <c r="I30" s="18">
        <v>600000</v>
      </c>
      <c r="J30" s="18">
        <v>2100000</v>
      </c>
      <c r="K30" s="18">
        <v>1260000</v>
      </c>
      <c r="L30" s="18">
        <v>840000</v>
      </c>
      <c r="M30" s="18">
        <v>420000</v>
      </c>
      <c r="O30" s="28"/>
      <c r="P30" s="28"/>
      <c r="Q30" s="28"/>
      <c r="R30" s="28"/>
      <c r="S30" s="28"/>
      <c r="T30" s="28"/>
      <c r="U30" s="28"/>
      <c r="V30" s="28"/>
    </row>
    <row r="31" spans="1:22" ht="31.5">
      <c r="A31" s="8">
        <v>24</v>
      </c>
      <c r="B31" s="9" t="s">
        <v>64</v>
      </c>
      <c r="C31" s="9" t="s">
        <v>269</v>
      </c>
      <c r="D31" s="9" t="s">
        <v>267</v>
      </c>
      <c r="E31" s="8" t="s">
        <v>13</v>
      </c>
      <c r="F31" s="18">
        <v>3000000</v>
      </c>
      <c r="G31" s="18">
        <v>1800000</v>
      </c>
      <c r="H31" s="18">
        <v>1200000</v>
      </c>
      <c r="I31" s="18">
        <v>600000</v>
      </c>
      <c r="J31" s="18">
        <v>2100000</v>
      </c>
      <c r="K31" s="18">
        <v>1260000</v>
      </c>
      <c r="L31" s="18">
        <v>840000</v>
      </c>
      <c r="M31" s="18">
        <v>420000</v>
      </c>
      <c r="O31" s="28"/>
      <c r="P31" s="28"/>
      <c r="Q31" s="28"/>
      <c r="R31" s="28"/>
      <c r="S31" s="28"/>
      <c r="T31" s="28"/>
      <c r="U31" s="28"/>
      <c r="V31" s="28"/>
    </row>
    <row r="32" spans="1:22" ht="36.75" customHeight="1">
      <c r="A32" s="8">
        <v>25</v>
      </c>
      <c r="B32" s="9" t="s">
        <v>63</v>
      </c>
      <c r="C32" s="9" t="s">
        <v>280</v>
      </c>
      <c r="D32" s="9" t="s">
        <v>66</v>
      </c>
      <c r="E32" s="8" t="s">
        <v>13</v>
      </c>
      <c r="F32" s="18">
        <v>4000000</v>
      </c>
      <c r="G32" s="18">
        <v>2400000</v>
      </c>
      <c r="H32" s="18">
        <v>1600000</v>
      </c>
      <c r="I32" s="18">
        <v>800000</v>
      </c>
      <c r="J32" s="18">
        <v>2800000</v>
      </c>
      <c r="K32" s="18">
        <v>1680000</v>
      </c>
      <c r="L32" s="18">
        <v>1120000</v>
      </c>
      <c r="M32" s="18">
        <v>560000</v>
      </c>
      <c r="O32" s="28"/>
      <c r="P32" s="28"/>
      <c r="Q32" s="28"/>
      <c r="R32" s="28"/>
      <c r="S32" s="28"/>
      <c r="T32" s="28"/>
      <c r="U32" s="28"/>
      <c r="V32" s="28"/>
    </row>
    <row r="33" spans="1:22" ht="37.5" customHeight="1">
      <c r="A33" s="8">
        <v>26</v>
      </c>
      <c r="B33" s="9" t="s">
        <v>84</v>
      </c>
      <c r="C33" s="9" t="s">
        <v>64</v>
      </c>
      <c r="D33" s="9" t="s">
        <v>85</v>
      </c>
      <c r="E33" s="8" t="s">
        <v>13</v>
      </c>
      <c r="F33" s="18">
        <v>1600000</v>
      </c>
      <c r="G33" s="18">
        <v>960000</v>
      </c>
      <c r="H33" s="18">
        <v>640000</v>
      </c>
      <c r="I33" s="18"/>
      <c r="J33" s="18">
        <v>1120000</v>
      </c>
      <c r="K33" s="18">
        <v>672000</v>
      </c>
      <c r="L33" s="18">
        <v>448000</v>
      </c>
      <c r="M33" s="18"/>
      <c r="O33" s="28"/>
      <c r="P33" s="28"/>
      <c r="Q33" s="28"/>
      <c r="R33" s="28"/>
      <c r="S33" s="28"/>
      <c r="T33" s="28"/>
      <c r="U33" s="28"/>
      <c r="V33" s="28"/>
    </row>
    <row r="34" spans="1:22" ht="103.5" customHeight="1">
      <c r="A34" s="8">
        <v>27</v>
      </c>
      <c r="B34" s="9" t="s">
        <v>81</v>
      </c>
      <c r="C34" s="9" t="s">
        <v>281</v>
      </c>
      <c r="D34" s="9" t="s">
        <v>53</v>
      </c>
      <c r="E34" s="8" t="s">
        <v>13</v>
      </c>
      <c r="F34" s="18">
        <v>2000000</v>
      </c>
      <c r="G34" s="18">
        <v>1200000</v>
      </c>
      <c r="H34" s="18">
        <v>800000</v>
      </c>
      <c r="I34" s="18">
        <v>400000</v>
      </c>
      <c r="J34" s="18">
        <v>1400000</v>
      </c>
      <c r="K34" s="18">
        <v>840000</v>
      </c>
      <c r="L34" s="18">
        <v>560000</v>
      </c>
      <c r="M34" s="18">
        <v>280000</v>
      </c>
      <c r="O34" s="28"/>
      <c r="P34" s="28"/>
      <c r="Q34" s="28"/>
      <c r="R34" s="28"/>
      <c r="S34" s="28"/>
      <c r="T34" s="28"/>
      <c r="U34" s="28"/>
      <c r="V34" s="28"/>
    </row>
    <row r="35" spans="1:22" ht="43.5" customHeight="1">
      <c r="A35" s="8">
        <v>28</v>
      </c>
      <c r="B35" s="9" t="s">
        <v>146</v>
      </c>
      <c r="C35" s="9" t="s">
        <v>282</v>
      </c>
      <c r="D35" s="9" t="s">
        <v>147</v>
      </c>
      <c r="E35" s="8" t="s">
        <v>13</v>
      </c>
      <c r="F35" s="18">
        <v>1600000</v>
      </c>
      <c r="G35" s="18">
        <v>960000</v>
      </c>
      <c r="H35" s="18">
        <v>640000</v>
      </c>
      <c r="I35" s="18"/>
      <c r="J35" s="18">
        <v>1120000</v>
      </c>
      <c r="K35" s="18">
        <v>672000</v>
      </c>
      <c r="L35" s="18">
        <v>448000</v>
      </c>
      <c r="M35" s="18"/>
      <c r="O35" s="28"/>
      <c r="P35" s="28"/>
      <c r="Q35" s="28"/>
      <c r="R35" s="28"/>
      <c r="S35" s="28"/>
      <c r="T35" s="28"/>
      <c r="U35" s="28"/>
      <c r="V35" s="28"/>
    </row>
    <row r="36" spans="1:22" ht="100.5" customHeight="1">
      <c r="A36" s="8">
        <v>29</v>
      </c>
      <c r="B36" s="9" t="s">
        <v>86</v>
      </c>
      <c r="C36" s="9" t="s">
        <v>87</v>
      </c>
      <c r="D36" s="9" t="s">
        <v>268</v>
      </c>
      <c r="E36" s="8" t="s">
        <v>13</v>
      </c>
      <c r="F36" s="18">
        <v>1200000</v>
      </c>
      <c r="G36" s="18">
        <v>720000</v>
      </c>
      <c r="H36" s="18">
        <v>480000</v>
      </c>
      <c r="I36" s="18"/>
      <c r="J36" s="18">
        <v>840000</v>
      </c>
      <c r="K36" s="18">
        <v>504000</v>
      </c>
      <c r="L36" s="18">
        <v>336000</v>
      </c>
      <c r="M36" s="18"/>
      <c r="O36" s="28"/>
      <c r="P36" s="28"/>
      <c r="Q36" s="28"/>
      <c r="R36" s="28"/>
      <c r="S36" s="28"/>
      <c r="T36" s="28"/>
      <c r="U36" s="28"/>
      <c r="V36" s="28"/>
    </row>
    <row r="37" spans="1:22" ht="35.25" customHeight="1">
      <c r="A37" s="5" t="s">
        <v>172</v>
      </c>
      <c r="B37" s="6" t="s">
        <v>5</v>
      </c>
      <c r="C37" s="6"/>
      <c r="D37" s="6"/>
      <c r="E37" s="6"/>
      <c r="F37" s="18"/>
      <c r="G37" s="18"/>
      <c r="H37" s="18"/>
      <c r="I37" s="18"/>
      <c r="J37" s="18"/>
      <c r="K37" s="18"/>
      <c r="L37" s="18"/>
      <c r="M37" s="18"/>
      <c r="O37" s="28"/>
      <c r="P37" s="28"/>
      <c r="Q37" s="28"/>
      <c r="R37" s="28"/>
      <c r="S37" s="28"/>
      <c r="T37" s="28"/>
      <c r="U37" s="28"/>
      <c r="V37" s="28"/>
    </row>
    <row r="38" spans="1:22" ht="24.75" customHeight="1">
      <c r="A38" s="68" t="s">
        <v>4</v>
      </c>
      <c r="B38" s="6" t="s">
        <v>219</v>
      </c>
      <c r="C38" s="6"/>
      <c r="D38" s="6"/>
      <c r="E38" s="6"/>
      <c r="F38" s="18"/>
      <c r="G38" s="18"/>
      <c r="H38" s="18"/>
      <c r="I38" s="18"/>
      <c r="J38" s="18"/>
      <c r="K38" s="18"/>
      <c r="L38" s="18"/>
      <c r="M38" s="18"/>
      <c r="O38" s="28"/>
      <c r="P38" s="28"/>
      <c r="Q38" s="28"/>
      <c r="R38" s="28"/>
      <c r="S38" s="28"/>
      <c r="T38" s="28"/>
      <c r="U38" s="28"/>
      <c r="V38" s="28"/>
    </row>
    <row r="39" spans="1:22" ht="47.25">
      <c r="A39" s="8">
        <v>1</v>
      </c>
      <c r="B39" s="9" t="s">
        <v>183</v>
      </c>
      <c r="C39" s="9" t="s">
        <v>283</v>
      </c>
      <c r="D39" s="9" t="s">
        <v>54</v>
      </c>
      <c r="E39" s="8" t="s">
        <v>8</v>
      </c>
      <c r="F39" s="18">
        <v>1400000</v>
      </c>
      <c r="G39" s="18">
        <v>840000</v>
      </c>
      <c r="H39" s="18">
        <v>560000</v>
      </c>
      <c r="I39" s="18"/>
      <c r="J39" s="18">
        <v>979999.9999999999</v>
      </c>
      <c r="K39" s="18">
        <v>587999.9999999999</v>
      </c>
      <c r="L39" s="18">
        <v>392000</v>
      </c>
      <c r="M39" s="18">
        <v>196000</v>
      </c>
      <c r="O39" s="28"/>
      <c r="P39" s="28"/>
      <c r="Q39" s="28"/>
      <c r="R39" s="28"/>
      <c r="S39" s="28"/>
      <c r="T39" s="28"/>
      <c r="U39" s="28"/>
      <c r="V39" s="28"/>
    </row>
    <row r="40" spans="1:22" ht="67.5" customHeight="1">
      <c r="A40" s="8">
        <v>2</v>
      </c>
      <c r="B40" s="9" t="s">
        <v>184</v>
      </c>
      <c r="C40" s="9" t="s">
        <v>54</v>
      </c>
      <c r="D40" s="9" t="s">
        <v>55</v>
      </c>
      <c r="E40" s="8" t="s">
        <v>8</v>
      </c>
      <c r="F40" s="18">
        <v>2500000</v>
      </c>
      <c r="G40" s="18">
        <v>1500000</v>
      </c>
      <c r="H40" s="18">
        <v>1000000</v>
      </c>
      <c r="I40" s="18">
        <v>500000</v>
      </c>
      <c r="J40" s="18">
        <v>1750000</v>
      </c>
      <c r="K40" s="18">
        <v>1050000</v>
      </c>
      <c r="L40" s="18">
        <v>700000</v>
      </c>
      <c r="M40" s="18">
        <v>350000</v>
      </c>
      <c r="O40" s="28"/>
      <c r="P40" s="28"/>
      <c r="Q40" s="28"/>
      <c r="R40" s="28"/>
      <c r="S40" s="28"/>
      <c r="T40" s="28"/>
      <c r="U40" s="28"/>
      <c r="V40" s="28"/>
    </row>
    <row r="41" spans="1:22" ht="99" customHeight="1">
      <c r="A41" s="8">
        <v>3</v>
      </c>
      <c r="B41" s="9" t="s">
        <v>185</v>
      </c>
      <c r="C41" s="9" t="s">
        <v>55</v>
      </c>
      <c r="D41" s="9" t="s">
        <v>56</v>
      </c>
      <c r="E41" s="8" t="s">
        <v>8</v>
      </c>
      <c r="F41" s="18">
        <v>3500000</v>
      </c>
      <c r="G41" s="18">
        <v>2100000</v>
      </c>
      <c r="H41" s="18">
        <v>1400000</v>
      </c>
      <c r="I41" s="18">
        <v>700000</v>
      </c>
      <c r="J41" s="18">
        <v>2450000</v>
      </c>
      <c r="K41" s="18">
        <v>1470000</v>
      </c>
      <c r="L41" s="18">
        <v>980000</v>
      </c>
      <c r="M41" s="18">
        <v>490000</v>
      </c>
      <c r="O41" s="28"/>
      <c r="P41" s="28"/>
      <c r="Q41" s="28"/>
      <c r="R41" s="28"/>
      <c r="S41" s="28"/>
      <c r="T41" s="28"/>
      <c r="U41" s="28"/>
      <c r="V41" s="28"/>
    </row>
    <row r="42" spans="1:22" ht="63">
      <c r="A42" s="8">
        <v>4</v>
      </c>
      <c r="B42" s="9" t="s">
        <v>186</v>
      </c>
      <c r="C42" s="9" t="s">
        <v>56</v>
      </c>
      <c r="D42" s="9" t="s">
        <v>57</v>
      </c>
      <c r="E42" s="8" t="s">
        <v>8</v>
      </c>
      <c r="F42" s="18">
        <v>2800000</v>
      </c>
      <c r="G42" s="18">
        <v>1680000</v>
      </c>
      <c r="H42" s="18">
        <v>1120000</v>
      </c>
      <c r="I42" s="18">
        <v>560000</v>
      </c>
      <c r="J42" s="18">
        <v>1959999.9999999998</v>
      </c>
      <c r="K42" s="18">
        <v>1175999.9999999998</v>
      </c>
      <c r="L42" s="18">
        <v>784000</v>
      </c>
      <c r="M42" s="18">
        <v>392000</v>
      </c>
      <c r="O42" s="28"/>
      <c r="P42" s="28"/>
      <c r="Q42" s="28"/>
      <c r="R42" s="28"/>
      <c r="S42" s="28"/>
      <c r="T42" s="28"/>
      <c r="U42" s="28"/>
      <c r="V42" s="28"/>
    </row>
    <row r="43" spans="1:22" ht="23.25" customHeight="1">
      <c r="A43" s="8">
        <v>5</v>
      </c>
      <c r="B43" s="9" t="s">
        <v>187</v>
      </c>
      <c r="C43" s="9" t="s">
        <v>284</v>
      </c>
      <c r="D43" s="9" t="s">
        <v>133</v>
      </c>
      <c r="E43" s="8" t="s">
        <v>8</v>
      </c>
      <c r="F43" s="18">
        <v>2500000</v>
      </c>
      <c r="G43" s="18">
        <v>1500000</v>
      </c>
      <c r="H43" s="18">
        <v>1000000</v>
      </c>
      <c r="I43" s="18">
        <v>500000</v>
      </c>
      <c r="J43" s="18">
        <v>1750000</v>
      </c>
      <c r="K43" s="18">
        <v>1050000</v>
      </c>
      <c r="L43" s="18">
        <v>700000</v>
      </c>
      <c r="M43" s="18">
        <v>350000</v>
      </c>
      <c r="O43" s="28"/>
      <c r="P43" s="28"/>
      <c r="Q43" s="28"/>
      <c r="R43" s="28"/>
      <c r="S43" s="28"/>
      <c r="T43" s="28"/>
      <c r="U43" s="28"/>
      <c r="V43" s="28"/>
    </row>
    <row r="44" spans="1:22" ht="31.5">
      <c r="A44" s="8">
        <v>1</v>
      </c>
      <c r="B44" s="9" t="s">
        <v>183</v>
      </c>
      <c r="C44" s="9" t="s">
        <v>57</v>
      </c>
      <c r="D44" s="9" t="s">
        <v>58</v>
      </c>
      <c r="E44" s="8" t="s">
        <v>11</v>
      </c>
      <c r="F44" s="18">
        <v>2400000</v>
      </c>
      <c r="G44" s="18">
        <v>1440000</v>
      </c>
      <c r="H44" s="18">
        <v>960000</v>
      </c>
      <c r="I44" s="18">
        <v>480000</v>
      </c>
      <c r="J44" s="18">
        <v>1680000</v>
      </c>
      <c r="K44" s="18">
        <v>1008000</v>
      </c>
      <c r="L44" s="18">
        <v>672000</v>
      </c>
      <c r="M44" s="18">
        <v>336000</v>
      </c>
      <c r="O44" s="28"/>
      <c r="P44" s="28"/>
      <c r="Q44" s="28"/>
      <c r="R44" s="28"/>
      <c r="S44" s="28"/>
      <c r="T44" s="28"/>
      <c r="U44" s="28"/>
      <c r="V44" s="28"/>
    </row>
    <row r="45" spans="1:22" ht="15.75">
      <c r="A45" s="8">
        <v>2</v>
      </c>
      <c r="B45" s="9" t="s">
        <v>184</v>
      </c>
      <c r="C45" s="9" t="s">
        <v>59</v>
      </c>
      <c r="D45" s="9" t="s">
        <v>60</v>
      </c>
      <c r="E45" s="8" t="s">
        <v>11</v>
      </c>
      <c r="F45" s="18">
        <v>1600000</v>
      </c>
      <c r="G45" s="18">
        <v>960000</v>
      </c>
      <c r="H45" s="18">
        <v>640000</v>
      </c>
      <c r="I45" s="18">
        <v>320000</v>
      </c>
      <c r="J45" s="18">
        <v>1120000</v>
      </c>
      <c r="K45" s="18">
        <v>672000</v>
      </c>
      <c r="L45" s="18">
        <v>448000</v>
      </c>
      <c r="M45" s="18">
        <v>224000</v>
      </c>
      <c r="O45" s="28"/>
      <c r="P45" s="28"/>
      <c r="Q45" s="28"/>
      <c r="R45" s="28"/>
      <c r="S45" s="28"/>
      <c r="T45" s="28"/>
      <c r="U45" s="28"/>
      <c r="V45" s="28"/>
    </row>
    <row r="46" spans="1:22" ht="88.5" customHeight="1">
      <c r="A46" s="8">
        <v>3</v>
      </c>
      <c r="B46" s="9" t="s">
        <v>185</v>
      </c>
      <c r="C46" s="9" t="s">
        <v>61</v>
      </c>
      <c r="D46" s="9" t="s">
        <v>62</v>
      </c>
      <c r="E46" s="8" t="s">
        <v>11</v>
      </c>
      <c r="F46" s="18">
        <v>1200000</v>
      </c>
      <c r="G46" s="18">
        <v>720000</v>
      </c>
      <c r="H46" s="18">
        <v>480000</v>
      </c>
      <c r="I46" s="18"/>
      <c r="J46" s="18">
        <v>840000</v>
      </c>
      <c r="K46" s="18">
        <v>504000</v>
      </c>
      <c r="L46" s="18">
        <v>336000</v>
      </c>
      <c r="M46" s="18"/>
      <c r="O46" s="28"/>
      <c r="P46" s="28"/>
      <c r="Q46" s="28"/>
      <c r="R46" s="28"/>
      <c r="S46" s="28"/>
      <c r="T46" s="28"/>
      <c r="U46" s="28"/>
      <c r="V46" s="28"/>
    </row>
    <row r="47" spans="1:22" ht="29.25" customHeight="1">
      <c r="A47" s="8">
        <v>4</v>
      </c>
      <c r="B47" s="158" t="s">
        <v>189</v>
      </c>
      <c r="C47" s="158"/>
      <c r="D47" s="158"/>
      <c r="E47" s="8" t="s">
        <v>11</v>
      </c>
      <c r="F47" s="18">
        <v>1000000</v>
      </c>
      <c r="G47" s="18">
        <v>600000</v>
      </c>
      <c r="H47" s="18">
        <v>400000</v>
      </c>
      <c r="I47" s="18"/>
      <c r="J47" s="18">
        <v>700000</v>
      </c>
      <c r="K47" s="18">
        <v>420000</v>
      </c>
      <c r="L47" s="18">
        <v>280000</v>
      </c>
      <c r="M47" s="18"/>
      <c r="O47" s="28"/>
      <c r="P47" s="28"/>
      <c r="Q47" s="28"/>
      <c r="R47" s="28"/>
      <c r="S47" s="28"/>
      <c r="T47" s="28"/>
      <c r="U47" s="28"/>
      <c r="V47" s="28"/>
    </row>
    <row r="48" spans="1:22" ht="54" customHeight="1">
      <c r="A48" s="8">
        <v>1</v>
      </c>
      <c r="B48" s="158" t="s">
        <v>6</v>
      </c>
      <c r="C48" s="158"/>
      <c r="D48" s="158"/>
      <c r="E48" s="8" t="s">
        <v>13</v>
      </c>
      <c r="F48" s="23">
        <v>500000</v>
      </c>
      <c r="G48" s="18">
        <v>300000</v>
      </c>
      <c r="H48" s="18"/>
      <c r="I48" s="18"/>
      <c r="J48" s="18">
        <v>350000</v>
      </c>
      <c r="K48" s="18">
        <v>210000</v>
      </c>
      <c r="L48" s="8"/>
      <c r="M48" s="18"/>
      <c r="O48" s="28"/>
      <c r="P48" s="28"/>
      <c r="Q48" s="28"/>
      <c r="R48" s="28"/>
      <c r="S48" s="28"/>
      <c r="T48" s="28"/>
      <c r="U48" s="28"/>
      <c r="V48" s="28"/>
    </row>
    <row r="49" spans="1:22" ht="49.5" customHeight="1">
      <c r="A49" s="8">
        <v>2</v>
      </c>
      <c r="B49" s="158" t="s">
        <v>191</v>
      </c>
      <c r="C49" s="158"/>
      <c r="D49" s="158"/>
      <c r="E49" s="8" t="s">
        <v>13</v>
      </c>
      <c r="F49" s="23">
        <v>500000</v>
      </c>
      <c r="G49" s="18">
        <v>300000</v>
      </c>
      <c r="H49" s="18"/>
      <c r="I49" s="18"/>
      <c r="J49" s="18">
        <v>350000</v>
      </c>
      <c r="K49" s="18">
        <v>210000</v>
      </c>
      <c r="L49" s="8"/>
      <c r="M49" s="18"/>
      <c r="O49" s="28"/>
      <c r="P49" s="28"/>
      <c r="Q49" s="28"/>
      <c r="R49" s="28"/>
      <c r="S49" s="28"/>
      <c r="T49" s="28"/>
      <c r="U49" s="28"/>
      <c r="V49" s="28"/>
    </row>
    <row r="50" spans="1:22" ht="41.25" customHeight="1">
      <c r="A50" s="8">
        <v>3</v>
      </c>
      <c r="B50" s="158" t="s">
        <v>7</v>
      </c>
      <c r="C50" s="158"/>
      <c r="D50" s="158"/>
      <c r="E50" s="8" t="s">
        <v>13</v>
      </c>
      <c r="F50" s="23">
        <v>400000</v>
      </c>
      <c r="G50" s="18"/>
      <c r="H50" s="18"/>
      <c r="I50" s="18"/>
      <c r="J50" s="18">
        <v>280000</v>
      </c>
      <c r="K50" s="18"/>
      <c r="L50" s="8"/>
      <c r="M50" s="18"/>
      <c r="O50" s="28"/>
      <c r="P50" s="28"/>
      <c r="Q50" s="28"/>
      <c r="R50" s="28"/>
      <c r="S50" s="28"/>
      <c r="T50" s="28"/>
      <c r="U50" s="28"/>
      <c r="V50" s="28"/>
    </row>
    <row r="51" spans="1:28" s="101" customFormat="1" ht="15.75">
      <c r="A51" s="102" t="s">
        <v>209</v>
      </c>
      <c r="C51" s="103"/>
      <c r="D51" s="103"/>
      <c r="E51" s="77"/>
      <c r="F51" s="103"/>
      <c r="G51" s="104"/>
      <c r="H51" s="104"/>
      <c r="I51" s="104"/>
      <c r="J51" s="104"/>
      <c r="K51" s="104"/>
      <c r="L51" s="104"/>
      <c r="M51" s="104"/>
      <c r="N51" s="104"/>
      <c r="AB51" s="100"/>
    </row>
    <row r="52" spans="1:22" ht="18.75">
      <c r="A52" s="170" t="s">
        <v>195</v>
      </c>
      <c r="B52" s="170"/>
      <c r="C52" s="170"/>
      <c r="D52" s="170"/>
      <c r="E52" s="170"/>
      <c r="F52" s="170"/>
      <c r="G52" s="168"/>
      <c r="H52" s="168"/>
      <c r="I52" s="169" t="s">
        <v>211</v>
      </c>
      <c r="J52" s="169"/>
      <c r="K52" s="19"/>
      <c r="L52" s="19"/>
      <c r="M52" s="27"/>
      <c r="N52" s="3"/>
      <c r="O52" s="3"/>
      <c r="P52" s="3"/>
      <c r="Q52" s="3"/>
      <c r="R52" s="3"/>
      <c r="S52" s="3"/>
      <c r="T52" s="3"/>
      <c r="U52" s="3"/>
      <c r="V52" s="3"/>
    </row>
    <row r="53" spans="1:22" ht="47.25" customHeight="1">
      <c r="A53" s="36" t="s">
        <v>29</v>
      </c>
      <c r="B53" s="36" t="s">
        <v>30</v>
      </c>
      <c r="C53" s="144" t="s">
        <v>26</v>
      </c>
      <c r="D53" s="144"/>
      <c r="E53" s="144" t="s">
        <v>31</v>
      </c>
      <c r="F53" s="144"/>
      <c r="G53" s="144"/>
      <c r="H53" s="144" t="s">
        <v>27</v>
      </c>
      <c r="I53" s="144"/>
      <c r="J53" s="144"/>
      <c r="K53" s="28"/>
      <c r="L53" s="28"/>
      <c r="M53" s="28"/>
      <c r="O53" s="28"/>
      <c r="P53" s="28"/>
      <c r="Q53" s="28"/>
      <c r="R53" s="28"/>
      <c r="S53" s="28"/>
      <c r="T53" s="28"/>
      <c r="U53" s="28"/>
      <c r="V53" s="28"/>
    </row>
    <row r="54" spans="1:22" ht="29.25" customHeight="1">
      <c r="A54" s="107">
        <v>1</v>
      </c>
      <c r="B54" s="8" t="s">
        <v>5</v>
      </c>
      <c r="C54" s="166">
        <v>300000</v>
      </c>
      <c r="D54" s="166"/>
      <c r="E54" s="165">
        <f>C54*0.8</f>
        <v>240000</v>
      </c>
      <c r="F54" s="165"/>
      <c r="G54" s="165"/>
      <c r="H54" s="165">
        <f>C54*0.7</f>
        <v>210000</v>
      </c>
      <c r="I54" s="165"/>
      <c r="J54" s="165"/>
      <c r="K54" s="28"/>
      <c r="L54" s="28"/>
      <c r="M54" s="28"/>
      <c r="O54" s="28"/>
      <c r="P54" s="28"/>
      <c r="Q54" s="28"/>
      <c r="R54" s="28"/>
      <c r="S54" s="28"/>
      <c r="T54" s="28"/>
      <c r="U54" s="28"/>
      <c r="V54" s="28"/>
    </row>
    <row r="55" spans="1:22" ht="30.75" customHeight="1">
      <c r="A55" s="107">
        <v>2</v>
      </c>
      <c r="B55" s="8" t="s">
        <v>41</v>
      </c>
      <c r="C55" s="166">
        <f>250000*1.4</f>
        <v>350000</v>
      </c>
      <c r="D55" s="166"/>
      <c r="E55" s="165">
        <f>C55*0.8</f>
        <v>280000</v>
      </c>
      <c r="F55" s="165"/>
      <c r="G55" s="165"/>
      <c r="H55" s="165">
        <f>C55*0.7</f>
        <v>244999.99999999997</v>
      </c>
      <c r="I55" s="165"/>
      <c r="J55" s="165"/>
      <c r="K55" s="28"/>
      <c r="L55" s="28"/>
      <c r="M55" s="28"/>
      <c r="O55" s="28"/>
      <c r="P55" s="28"/>
      <c r="Q55" s="28"/>
      <c r="R55" s="28"/>
      <c r="S55" s="28"/>
      <c r="T55" s="28"/>
      <c r="U55" s="28"/>
      <c r="V55" s="28"/>
    </row>
  </sheetData>
  <sheetProtection/>
  <mergeCells count="25">
    <mergeCell ref="B49:D49"/>
    <mergeCell ref="G52:H52"/>
    <mergeCell ref="B50:D50"/>
    <mergeCell ref="I52:J52"/>
    <mergeCell ref="A52:F52"/>
    <mergeCell ref="H54:J54"/>
    <mergeCell ref="A2:M2"/>
    <mergeCell ref="F5:I5"/>
    <mergeCell ref="C5:D5"/>
    <mergeCell ref="J5:M5"/>
    <mergeCell ref="A5:A6"/>
    <mergeCell ref="B5:B6"/>
    <mergeCell ref="E5:E6"/>
    <mergeCell ref="B47:D47"/>
    <mergeCell ref="B48:D48"/>
    <mergeCell ref="H53:J53"/>
    <mergeCell ref="B29:D29"/>
    <mergeCell ref="A3:L3"/>
    <mergeCell ref="H55:J55"/>
    <mergeCell ref="C53:D53"/>
    <mergeCell ref="C54:D54"/>
    <mergeCell ref="C55:D55"/>
    <mergeCell ref="E53:G53"/>
    <mergeCell ref="E54:G54"/>
    <mergeCell ref="E55:G55"/>
  </mergeCells>
  <printOptions/>
  <pageMargins left="0.31496062992125984" right="0.15748031496062992" top="0.984251968503937" bottom="0.7874015748031497" header="0.31496062992125984" footer="0.5118110236220472"/>
  <pageSetup firstPageNumber="140" useFirstPageNumber="1" horizontalDpi="600" verticalDpi="600" orientation="landscape" paperSize="9" scale="9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PHUONGXINH</dc:creator>
  <cp:keywords/>
  <dc:description/>
  <cp:lastModifiedBy>AutoBVT</cp:lastModifiedBy>
  <cp:lastPrinted>2019-12-25T06:15:43Z</cp:lastPrinted>
  <dcterms:created xsi:type="dcterms:W3CDTF">2019-07-26T07:58:31Z</dcterms:created>
  <dcterms:modified xsi:type="dcterms:W3CDTF">2019-12-27T10:00:15Z</dcterms:modified>
  <cp:category/>
  <cp:version/>
  <cp:contentType/>
  <cp:contentStatus/>
</cp:coreProperties>
</file>